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ocuments\Sprawozdanie 2022\"/>
    </mc:Choice>
  </mc:AlternateContent>
  <bookViews>
    <workbookView xWindow="0" yWindow="0" windowWidth="28800" windowHeight="11835"/>
  </bookViews>
  <sheets>
    <sheet name="zał.5.1 PiR 2022" sheetId="1" r:id="rId1"/>
  </sheets>
  <definedNames>
    <definedName name="_Order1" hidden="1">255</definedName>
    <definedName name="IQ_DNTM" hidden="1">700000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MTD" hidden="1">800000</definedName>
    <definedName name="IQ_NAMES_REVISION_DATE_" hidden="1">"09/26/2018 15:45:41"</definedName>
    <definedName name="IQ_QTD" hidden="1">750000</definedName>
    <definedName name="IQ_TODAY" hidden="1">0</definedName>
    <definedName name="IQ_YTDMONTH" hidden="1">130000</definedName>
    <definedName name="_xlnm.Print_Titles" localSheetId="0">'zał.5.1 PiR 2022'!$1:$9</definedName>
  </definedNames>
  <calcPr calcId="152511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8" i="1" l="1"/>
  <c r="E118" i="1"/>
  <c r="H110" i="1"/>
  <c r="E110" i="1"/>
  <c r="H106" i="1"/>
  <c r="E106" i="1"/>
  <c r="H102" i="1"/>
  <c r="E102" i="1"/>
  <c r="H98" i="1"/>
  <c r="H94" i="1"/>
  <c r="H90" i="1"/>
  <c r="E90" i="1"/>
  <c r="H86" i="1"/>
  <c r="F82" i="1"/>
  <c r="H78" i="1"/>
  <c r="H69" i="1"/>
  <c r="E69" i="1"/>
  <c r="H61" i="1"/>
  <c r="E61" i="1"/>
  <c r="H57" i="1"/>
  <c r="E57" i="1"/>
  <c r="H53" i="1"/>
  <c r="E53" i="1"/>
  <c r="H45" i="1"/>
  <c r="E45" i="1"/>
  <c r="H41" i="1"/>
  <c r="E41" i="1"/>
  <c r="I33" i="1"/>
  <c r="E37" i="1"/>
  <c r="J33" i="1"/>
  <c r="H29" i="1"/>
  <c r="D24" i="1"/>
  <c r="D28" i="1" s="1"/>
  <c r="D32" i="1" s="1"/>
  <c r="D36" i="1" s="1"/>
  <c r="D40" i="1" s="1"/>
  <c r="D44" i="1" s="1"/>
  <c r="D48" i="1" s="1"/>
  <c r="D52" i="1" s="1"/>
  <c r="D56" i="1" s="1"/>
  <c r="D60" i="1" s="1"/>
  <c r="D64" i="1" s="1"/>
  <c r="D68" i="1" s="1"/>
  <c r="D73" i="1" s="1"/>
  <c r="D77" i="1" s="1"/>
  <c r="D81" i="1" s="1"/>
  <c r="D85" i="1" s="1"/>
  <c r="D89" i="1" s="1"/>
  <c r="D93" i="1" s="1"/>
  <c r="D97" i="1" s="1"/>
  <c r="D101" i="1" s="1"/>
  <c r="D105" i="1" s="1"/>
  <c r="D109" i="1" s="1"/>
  <c r="D113" i="1" s="1"/>
  <c r="D117" i="1" s="1"/>
  <c r="D20" i="1"/>
  <c r="D16" i="1"/>
  <c r="E29" i="1" l="1"/>
  <c r="H49" i="1"/>
  <c r="E86" i="1"/>
  <c r="E98" i="1"/>
  <c r="H114" i="1"/>
  <c r="G33" i="1"/>
  <c r="G25" i="1" s="1"/>
  <c r="G21" i="1" s="1"/>
  <c r="G17" i="1" s="1"/>
  <c r="E65" i="1"/>
  <c r="F74" i="1"/>
  <c r="H65" i="1"/>
  <c r="J82" i="1"/>
  <c r="J74" i="1" s="1"/>
  <c r="E94" i="1"/>
  <c r="E49" i="1"/>
  <c r="E114" i="1"/>
  <c r="F33" i="1"/>
  <c r="J25" i="1"/>
  <c r="J21" i="1" s="1"/>
  <c r="J17" i="1" s="1"/>
  <c r="J12" i="1" s="1"/>
  <c r="H33" i="1"/>
  <c r="I25" i="1"/>
  <c r="G82" i="1"/>
  <c r="E82" i="1" s="1"/>
  <c r="F25" i="1"/>
  <c r="E78" i="1"/>
  <c r="H37" i="1"/>
  <c r="I82" i="1"/>
  <c r="E33" i="1" l="1"/>
  <c r="H25" i="1"/>
  <c r="I21" i="1"/>
  <c r="H82" i="1"/>
  <c r="I74" i="1"/>
  <c r="H74" i="1" s="1"/>
  <c r="G74" i="1"/>
  <c r="F21" i="1"/>
  <c r="E25" i="1"/>
  <c r="F17" i="1" l="1"/>
  <c r="E21" i="1"/>
  <c r="G12" i="1"/>
  <c r="E74" i="1"/>
  <c r="H21" i="1"/>
  <c r="I17" i="1"/>
  <c r="I12" i="1" l="1"/>
  <c r="H12" i="1" s="1"/>
  <c r="H17" i="1"/>
  <c r="E17" i="1"/>
  <c r="F12" i="1"/>
  <c r="E12" i="1" s="1"/>
  <c r="E115" i="1" l="1"/>
  <c r="E111" i="1"/>
  <c r="E107" i="1"/>
  <c r="E103" i="1"/>
  <c r="E95" i="1"/>
  <c r="G83" i="1"/>
  <c r="E62" i="1"/>
  <c r="E50" i="1" l="1"/>
  <c r="F83" i="1"/>
  <c r="E83" i="1" s="1"/>
  <c r="E87" i="1"/>
  <c r="E91" i="1"/>
  <c r="E119" i="1" l="1"/>
  <c r="H115" i="1" l="1"/>
  <c r="H107" i="1" l="1"/>
  <c r="J83" i="1" l="1"/>
  <c r="H111" i="1" l="1"/>
  <c r="H103" i="1" l="1"/>
  <c r="H91" i="1" l="1"/>
  <c r="H87" i="1" l="1"/>
  <c r="H95" i="1"/>
  <c r="I83" i="1" l="1"/>
  <c r="H83" i="1" l="1"/>
  <c r="H50" i="1" l="1"/>
  <c r="E46" i="1" l="1"/>
  <c r="H46" i="1" l="1"/>
  <c r="E30" i="1" l="1"/>
  <c r="H30" i="1" l="1"/>
  <c r="G34" i="1" l="1"/>
  <c r="G26" i="1" s="1"/>
  <c r="G22" i="1" s="1"/>
  <c r="E42" i="1"/>
  <c r="E38" i="1" l="1"/>
  <c r="F34" i="1"/>
  <c r="H42" i="1"/>
  <c r="J34" i="1"/>
  <c r="J26" i="1" s="1"/>
  <c r="J22" i="1" s="1"/>
  <c r="E34" i="1" l="1"/>
  <c r="F26" i="1"/>
  <c r="H38" i="1"/>
  <c r="I34" i="1"/>
  <c r="H34" i="1" l="1"/>
  <c r="I26" i="1"/>
  <c r="E26" i="1"/>
  <c r="F22" i="1"/>
  <c r="E22" i="1" l="1"/>
  <c r="I22" i="1"/>
  <c r="H26" i="1"/>
  <c r="H22" i="1" l="1"/>
  <c r="E58" i="1" l="1"/>
  <c r="H58" i="1" l="1"/>
  <c r="E54" i="1" l="1"/>
  <c r="E66" i="1"/>
  <c r="H54" i="1" l="1"/>
  <c r="H66" i="1" l="1"/>
  <c r="E99" i="1" l="1"/>
  <c r="F75" i="1"/>
  <c r="G75" i="1"/>
  <c r="E79" i="1"/>
  <c r="H99" i="1" l="1"/>
  <c r="H79" i="1"/>
  <c r="E75" i="1"/>
  <c r="H62" i="1" l="1"/>
  <c r="I75" i="1" l="1"/>
  <c r="J75" i="1"/>
  <c r="H75" i="1" l="1"/>
  <c r="H119" i="1"/>
  <c r="F18" i="1" l="1"/>
  <c r="I18" i="1" l="1"/>
  <c r="F13" i="1"/>
  <c r="I13" i="1" l="1"/>
  <c r="G18" i="1" l="1"/>
  <c r="E70" i="1"/>
  <c r="G13" i="1" l="1"/>
  <c r="E13" i="1" s="1"/>
  <c r="E18" i="1"/>
  <c r="J18" i="1"/>
  <c r="H70" i="1"/>
  <c r="J13" i="1" l="1"/>
  <c r="H13" i="1" s="1"/>
  <c r="H18" i="1"/>
</calcChain>
</file>

<file path=xl/sharedStrings.xml><?xml version="1.0" encoding="utf-8"?>
<sst xmlns="http://schemas.openxmlformats.org/spreadsheetml/2006/main" count="96" uniqueCount="41">
  <si>
    <t>PRZYCHODY I ROZCHODY BUDŻETU PAŃSTWA</t>
  </si>
  <si>
    <t>1. Przychody i rozchody budżetu państwa</t>
  </si>
  <si>
    <t>Saldo</t>
  </si>
  <si>
    <t>Przychody</t>
  </si>
  <si>
    <t>Rozchody</t>
  </si>
  <si>
    <t>Treść:</t>
  </si>
  <si>
    <t xml:space="preserve">          a - Budżet wg ustawy budżetowej</t>
  </si>
  <si>
    <t>Poz.</t>
  </si>
  <si>
    <t>z zobowiązaniami finansowymi zaciąganymi i spłacanymi w tym samym roku budżetowym oraz operacjami finansowymi pomiędzy rachunkami Ministra Finansów</t>
  </si>
  <si>
    <t>bez zobowiązań finansowych zaciąganych i spłacanych w tym samym roku budżetowym oraz operacji finansowych pomiędzy rachunkami Ministra Finansów</t>
  </si>
  <si>
    <t xml:space="preserve">          b - Wykonanie</t>
  </si>
  <si>
    <t>w tysiącach złotych</t>
  </si>
  <si>
    <t>Przychody i rozchody budżetu państwa</t>
  </si>
  <si>
    <t>a</t>
  </si>
  <si>
    <t>b</t>
  </si>
  <si>
    <t>I. Przychody i rozchody krajowe</t>
  </si>
  <si>
    <t>1. Skarbowe papiery wartościowe</t>
  </si>
  <si>
    <t>1.1 Skarbowe papiery wartościowe rynkowe</t>
  </si>
  <si>
    <t>a) bony skarbowe</t>
  </si>
  <si>
    <t>b) obligacje rynkowe</t>
  </si>
  <si>
    <t>- o zmiennym oprocentowaniu</t>
  </si>
  <si>
    <t>- o stałym oprocentowaniu</t>
  </si>
  <si>
    <t>- indeksowane</t>
  </si>
  <si>
    <t>1.2 Obligacje oszczędnościowe</t>
  </si>
  <si>
    <t xml:space="preserve"> 2. Pożyczki udzielone</t>
  </si>
  <si>
    <t>3. Prefinansowanie zadań realizowanych z udziałem środków
     pochodzących z budżetu Unii Europejskiej</t>
  </si>
  <si>
    <t xml:space="preserve"> 4. Zarządzanie płynnością sektora finansów publicznych</t>
  </si>
  <si>
    <t xml:space="preserve"> 5. Pozostałe przychody i rozchody</t>
  </si>
  <si>
    <t xml:space="preserve"> 6. Środki na rachunkach budżetowych</t>
  </si>
  <si>
    <t>II. Przychody i rozchody zagraniczne</t>
  </si>
  <si>
    <t>1. Obligacje skarbowe</t>
  </si>
  <si>
    <t>2. Kredyty otrzymane</t>
  </si>
  <si>
    <t>a) Europejski Bank Inwestycyjny</t>
  </si>
  <si>
    <t>b) Bank Światowy</t>
  </si>
  <si>
    <t>c) Bank Rozwoju Rady Europy</t>
  </si>
  <si>
    <t>3. Pożyczka z europejskiego instrumentu 
    tymczasowego wsparcia w celu zmniejszenia 
    zagrożeń związanych z bezrobociem (SURE)</t>
  </si>
  <si>
    <t>4. Zarządzanie środkami europejskimi</t>
  </si>
  <si>
    <t>5. Kredyty i pożyczki udzielone</t>
  </si>
  <si>
    <t>6. Płatności związane z udziałami Skarbu Państwa
    w międzynarodowych instytucjach finansowych</t>
  </si>
  <si>
    <t>7. Pozostałe przychody i rozchody</t>
  </si>
  <si>
    <t>8. Przepływy związane z rachunkiem walutowym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</si>
</sst>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&quot;"/>
    <numFmt numFmtId="165" formatCode="#,##0.00000&quot; &quot;"/>
  </numFmts>
  <fonts count="11">
    <font>
      <sz val="10"/>
      <name val="Arial CE"/>
      <charset val="238"/>
    </font>
    <font>
      <sz val="10"/>
      <name val="ArialPL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name val="ArialPL"/>
      <charset val="238"/>
    </font>
    <font>
      <sz val="14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12"/>
      <color rgb="FFFF0000"/>
      <name val="Arial"/>
      <family val="2"/>
      <charset val="238"/>
    </font>
    <font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98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/>
    </xf>
    <xf numFmtId="0" fontId="4" fillId="0" borderId="1" xfId="2" applyFont="1" applyBorder="1"/>
    <xf numFmtId="0" fontId="4" fillId="0" borderId="2" xfId="2" applyFont="1" applyBorder="1" applyAlignment="1">
      <alignment horizontal="center" vertical="center"/>
    </xf>
    <xf numFmtId="0" fontId="6" fillId="0" borderId="3" xfId="3" applyFont="1" applyBorder="1"/>
    <xf numFmtId="0" fontId="7" fillId="0" borderId="4" xfId="2" applyFont="1" applyBorder="1" applyAlignment="1">
      <alignment vertical="center"/>
    </xf>
    <xf numFmtId="0" fontId="4" fillId="0" borderId="5" xfId="2" applyFont="1" applyBorder="1" applyAlignment="1">
      <alignment horizontal="center" vertical="center"/>
    </xf>
    <xf numFmtId="0" fontId="6" fillId="0" borderId="6" xfId="3" applyFont="1" applyBorder="1"/>
    <xf numFmtId="0" fontId="6" fillId="0" borderId="4" xfId="3" applyFont="1" applyFill="1" applyBorder="1"/>
    <xf numFmtId="0" fontId="6" fillId="0" borderId="6" xfId="3" applyFont="1" applyBorder="1" applyAlignment="1">
      <alignment horizontal="center"/>
    </xf>
    <xf numFmtId="0" fontId="6" fillId="0" borderId="4" xfId="3" applyFont="1" applyBorder="1"/>
    <xf numFmtId="0" fontId="4" fillId="0" borderId="10" xfId="2" applyFon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0" fontId="4" fillId="0" borderId="7" xfId="2" applyFont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4" xfId="2" applyFont="1" applyBorder="1"/>
    <xf numFmtId="0" fontId="4" fillId="0" borderId="9" xfId="2" applyFont="1" applyBorder="1"/>
    <xf numFmtId="0" fontId="4" fillId="0" borderId="6" xfId="2" applyFont="1" applyBorder="1" applyAlignment="1">
      <alignment horizontal="center"/>
    </xf>
    <xf numFmtId="0" fontId="7" fillId="0" borderId="4" xfId="2" applyFont="1" applyBorder="1" applyAlignment="1">
      <alignment horizontal="left"/>
    </xf>
    <xf numFmtId="0" fontId="4" fillId="0" borderId="0" xfId="2" applyFont="1" applyBorder="1" applyAlignment="1">
      <alignment horizontal="left"/>
    </xf>
    <xf numFmtId="0" fontId="7" fillId="0" borderId="0" xfId="3" applyFont="1" applyBorder="1"/>
    <xf numFmtId="0" fontId="7" fillId="0" borderId="6" xfId="2" applyFont="1" applyBorder="1" applyAlignment="1">
      <alignment horizontal="center"/>
    </xf>
    <xf numFmtId="164" fontId="7" fillId="0" borderId="5" xfId="2" applyNumberFormat="1" applyFont="1" applyBorder="1" applyAlignment="1">
      <alignment horizontal="right"/>
    </xf>
    <xf numFmtId="164" fontId="7" fillId="0" borderId="5" xfId="2" applyNumberFormat="1" applyFont="1" applyFill="1" applyBorder="1" applyAlignment="1">
      <alignment horizontal="right"/>
    </xf>
    <xf numFmtId="4" fontId="9" fillId="0" borderId="0" xfId="1" applyNumberFormat="1" applyFont="1"/>
    <xf numFmtId="0" fontId="4" fillId="0" borderId="4" xfId="2" applyFont="1" applyBorder="1" applyAlignment="1">
      <alignment horizontal="left"/>
    </xf>
    <xf numFmtId="164" fontId="7" fillId="0" borderId="6" xfId="2" applyNumberFormat="1" applyFont="1" applyFill="1" applyBorder="1" applyAlignment="1">
      <alignment horizontal="right"/>
    </xf>
    <xf numFmtId="0" fontId="4" fillId="0" borderId="10" xfId="2" applyFont="1" applyBorder="1"/>
    <xf numFmtId="0" fontId="4" fillId="0" borderId="11" xfId="2" applyFont="1" applyBorder="1"/>
    <xf numFmtId="0" fontId="4" fillId="0" borderId="7" xfId="2" applyFont="1" applyBorder="1" applyAlignment="1">
      <alignment horizontal="center"/>
    </xf>
    <xf numFmtId="165" fontId="4" fillId="0" borderId="8" xfId="2" applyNumberFormat="1" applyFont="1" applyBorder="1" applyAlignment="1">
      <alignment horizontal="right"/>
    </xf>
    <xf numFmtId="165" fontId="4" fillId="0" borderId="8" xfId="2" applyNumberFormat="1" applyFont="1" applyFill="1" applyBorder="1" applyAlignment="1">
      <alignment horizontal="right"/>
    </xf>
    <xf numFmtId="0" fontId="4" fillId="0" borderId="0" xfId="2" applyFont="1" applyBorder="1"/>
    <xf numFmtId="165" fontId="4" fillId="0" borderId="5" xfId="2" applyNumberFormat="1" applyFont="1" applyBorder="1" applyAlignment="1">
      <alignment horizontal="right"/>
    </xf>
    <xf numFmtId="165" fontId="4" fillId="0" borderId="5" xfId="2" applyNumberFormat="1" applyFont="1" applyFill="1" applyBorder="1" applyAlignment="1">
      <alignment horizontal="right"/>
    </xf>
    <xf numFmtId="0" fontId="7" fillId="0" borderId="4" xfId="2" applyFont="1" applyBorder="1"/>
    <xf numFmtId="0" fontId="4" fillId="0" borderId="4" xfId="2" applyFont="1" applyBorder="1" applyAlignment="1">
      <alignment horizontal="left" indent="1"/>
    </xf>
    <xf numFmtId="164" fontId="7" fillId="0" borderId="6" xfId="2" applyNumberFormat="1" applyFont="1" applyBorder="1" applyAlignment="1">
      <alignment horizontal="right"/>
    </xf>
    <xf numFmtId="0" fontId="4" fillId="0" borderId="0" xfId="3" applyFont="1" applyBorder="1"/>
    <xf numFmtId="164" fontId="4" fillId="0" borderId="6" xfId="2" applyNumberFormat="1" applyFont="1" applyBorder="1" applyAlignment="1">
      <alignment horizontal="right"/>
    </xf>
    <xf numFmtId="164" fontId="4" fillId="0" borderId="6" xfId="2" applyNumberFormat="1" applyFont="1" applyFill="1" applyBorder="1" applyAlignment="1">
      <alignment horizontal="right"/>
    </xf>
    <xf numFmtId="0" fontId="4" fillId="0" borderId="0" xfId="2" applyFont="1" applyBorder="1" applyAlignment="1">
      <alignment horizontal="left" indent="1"/>
    </xf>
    <xf numFmtId="0" fontId="4" fillId="0" borderId="4" xfId="2" applyFont="1" applyBorder="1" applyAlignment="1">
      <alignment horizontal="left" indent="2"/>
    </xf>
    <xf numFmtId="0" fontId="4" fillId="0" borderId="0" xfId="2" applyFont="1" applyBorder="1" applyAlignment="1">
      <alignment horizontal="left" indent="2"/>
    </xf>
    <xf numFmtId="0" fontId="4" fillId="0" borderId="4" xfId="2" applyFont="1" applyBorder="1" applyAlignment="1">
      <alignment horizontal="left" indent="4"/>
    </xf>
    <xf numFmtId="0" fontId="4" fillId="0" borderId="0" xfId="2" applyFont="1" applyBorder="1" applyAlignment="1">
      <alignment horizontal="left" indent="4"/>
    </xf>
    <xf numFmtId="164" fontId="4" fillId="0" borderId="6" xfId="4" applyNumberFormat="1" applyFont="1" applyBorder="1" applyAlignment="1">
      <alignment horizontal="right"/>
    </xf>
    <xf numFmtId="164" fontId="4" fillId="0" borderId="6" xfId="4" applyNumberFormat="1" applyFont="1" applyFill="1" applyBorder="1" applyAlignment="1">
      <alignment horizontal="right"/>
    </xf>
    <xf numFmtId="0" fontId="4" fillId="0" borderId="4" xfId="2" quotePrefix="1" applyFont="1" applyBorder="1" applyAlignment="1">
      <alignment horizontal="left" indent="6"/>
    </xf>
    <xf numFmtId="0" fontId="4" fillId="0" borderId="0" xfId="2" quotePrefix="1" applyFont="1" applyBorder="1" applyAlignment="1">
      <alignment horizontal="left" indent="6"/>
    </xf>
    <xf numFmtId="0" fontId="4" fillId="0" borderId="4" xfId="2" applyFont="1" applyBorder="1" applyAlignment="1">
      <alignment horizontal="left" wrapText="1" indent="1"/>
    </xf>
    <xf numFmtId="0" fontId="4" fillId="0" borderId="0" xfId="2" applyFont="1" applyBorder="1" applyAlignment="1">
      <alignment horizontal="left" wrapText="1" indent="1"/>
    </xf>
    <xf numFmtId="0" fontId="4" fillId="0" borderId="6" xfId="2" applyFont="1" applyFill="1" applyBorder="1" applyAlignment="1">
      <alignment horizontal="center"/>
    </xf>
    <xf numFmtId="0" fontId="4" fillId="0" borderId="4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11" xfId="2" applyFont="1" applyBorder="1" applyAlignment="1">
      <alignment horizontal="centerContinuous"/>
    </xf>
    <xf numFmtId="0" fontId="4" fillId="0" borderId="7" xfId="2" applyFont="1" applyFill="1" applyBorder="1" applyAlignment="1">
      <alignment horizontal="center"/>
    </xf>
    <xf numFmtId="164" fontId="4" fillId="0" borderId="7" xfId="2" applyNumberFormat="1" applyFont="1" applyFill="1" applyBorder="1" applyAlignment="1">
      <alignment horizontal="centerContinuous"/>
    </xf>
    <xf numFmtId="164" fontId="4" fillId="0" borderId="8" xfId="4" applyNumberFormat="1" applyFont="1" applyFill="1" applyBorder="1" applyAlignment="1">
      <alignment horizontal="right"/>
    </xf>
    <xf numFmtId="164" fontId="4" fillId="0" borderId="8" xfId="4" applyNumberFormat="1" applyFont="1" applyBorder="1" applyAlignment="1">
      <alignment horizontal="right"/>
    </xf>
    <xf numFmtId="0" fontId="4" fillId="0" borderId="0" xfId="2" applyFont="1" applyBorder="1" applyAlignment="1">
      <alignment horizontal="centerContinuous"/>
    </xf>
    <xf numFmtId="164" fontId="4" fillId="0" borderId="6" xfId="2" applyNumberFormat="1" applyFont="1" applyFill="1" applyBorder="1" applyAlignment="1">
      <alignment horizontal="centerContinuous"/>
    </xf>
    <xf numFmtId="164" fontId="4" fillId="0" borderId="5" xfId="2" applyNumberFormat="1" applyFont="1" applyFill="1" applyBorder="1" applyAlignment="1">
      <alignment horizontal="centerContinuous"/>
    </xf>
    <xf numFmtId="0" fontId="7" fillId="0" borderId="6" xfId="2" applyFont="1" applyFill="1" applyBorder="1" applyAlignment="1">
      <alignment horizontal="center"/>
    </xf>
    <xf numFmtId="0" fontId="4" fillId="0" borderId="4" xfId="2" applyFont="1" applyFill="1" applyBorder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164" fontId="3" fillId="0" borderId="0" xfId="2" applyNumberFormat="1" applyFont="1"/>
    <xf numFmtId="0" fontId="4" fillId="0" borderId="11" xfId="3" applyFont="1" applyBorder="1"/>
    <xf numFmtId="164" fontId="4" fillId="0" borderId="7" xfId="2" applyNumberFormat="1" applyFont="1" applyFill="1" applyBorder="1" applyAlignment="1">
      <alignment horizontal="right"/>
    </xf>
    <xf numFmtId="164" fontId="4" fillId="0" borderId="11" xfId="2" applyNumberFormat="1" applyFont="1" applyFill="1" applyBorder="1" applyAlignment="1">
      <alignment horizontal="right"/>
    </xf>
    <xf numFmtId="164" fontId="4" fillId="0" borderId="7" xfId="2" applyNumberFormat="1" applyFont="1" applyBorder="1" applyAlignment="1">
      <alignment horizontal="right"/>
    </xf>
    <xf numFmtId="0" fontId="4" fillId="0" borderId="0" xfId="2" applyFont="1" applyBorder="1" applyAlignment="1">
      <alignment horizontal="center"/>
    </xf>
    <xf numFmtId="164" fontId="4" fillId="0" borderId="0" xfId="2" applyNumberFormat="1" applyFont="1" applyBorder="1" applyAlignment="1">
      <alignment horizontal="right"/>
    </xf>
    <xf numFmtId="164" fontId="4" fillId="0" borderId="9" xfId="2" applyNumberFormat="1" applyFont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4" fontId="9" fillId="0" borderId="0" xfId="1" applyNumberFormat="1" applyFont="1" applyBorder="1"/>
    <xf numFmtId="0" fontId="3" fillId="0" borderId="0" xfId="2" applyFont="1" applyBorder="1"/>
    <xf numFmtId="0" fontId="4" fillId="0" borderId="0" xfId="2" applyFont="1"/>
    <xf numFmtId="0" fontId="10" fillId="0" borderId="0" xfId="0" applyFont="1"/>
    <xf numFmtId="0" fontId="6" fillId="0" borderId="1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</cellXfs>
  <cellStyles count="5">
    <cellStyle name="Dziesiętny" xfId="1" builtinId="3"/>
    <cellStyle name="Normalny" xfId="0" builtinId="0"/>
    <cellStyle name="Normalny_CZ.98-FINANSOW.DEFICYTU z budżetu" xfId="3"/>
    <cellStyle name="Normalny_Załącznik nr 3 na 2004 15 września" xfId="2"/>
    <cellStyle name="Normalny_Załącznik nr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4" tint="0.79998168889431442"/>
  </sheetPr>
  <dimension ref="B1:L252"/>
  <sheetViews>
    <sheetView showGridLines="0" showZeros="0" tabSelected="1" zoomScale="70" zoomScaleNormal="70" zoomScaleSheetLayoutView="70" workbookViewId="0"/>
  </sheetViews>
  <sheetFormatPr defaultColWidth="8.7109375" defaultRowHeight="15"/>
  <cols>
    <col min="1" max="1" width="3.5703125" style="1" customWidth="1"/>
    <col min="2" max="2" width="78.42578125" style="1" bestFit="1" customWidth="1"/>
    <col min="3" max="3" width="12.42578125" style="80" customWidth="1"/>
    <col min="4" max="4" width="8.5703125" style="1" customWidth="1"/>
    <col min="5" max="5" width="26" style="1" bestFit="1" customWidth="1"/>
    <col min="6" max="7" width="29" style="1" bestFit="1" customWidth="1"/>
    <col min="8" max="8" width="24.7109375" style="1" customWidth="1"/>
    <col min="9" max="9" width="26.5703125" style="1" bestFit="1" customWidth="1"/>
    <col min="10" max="10" width="24.7109375" style="1" customWidth="1"/>
    <col min="11" max="12" width="20" style="1" bestFit="1" customWidth="1"/>
    <col min="13" max="13" width="8.7109375" style="1"/>
    <col min="14" max="14" width="11.5703125" style="1" customWidth="1"/>
    <col min="15" max="15" width="12.7109375" style="1" customWidth="1"/>
    <col min="16" max="16384" width="8.7109375" style="1"/>
  </cols>
  <sheetData>
    <row r="1" spans="2:12" ht="22.5" customHeight="1">
      <c r="B1" s="92" t="s">
        <v>0</v>
      </c>
      <c r="C1" s="92"/>
      <c r="D1" s="92"/>
      <c r="E1" s="92"/>
      <c r="F1" s="92"/>
      <c r="G1" s="92"/>
      <c r="H1" s="92"/>
      <c r="I1" s="92"/>
      <c r="J1" s="92"/>
    </row>
    <row r="2" spans="2:12" ht="21.75" customHeight="1">
      <c r="B2" s="93" t="s">
        <v>1</v>
      </c>
      <c r="C2" s="93"/>
      <c r="D2" s="93"/>
      <c r="E2" s="93"/>
      <c r="F2" s="93"/>
      <c r="G2" s="93"/>
      <c r="H2" s="93"/>
      <c r="I2" s="93"/>
      <c r="J2" s="93"/>
    </row>
    <row r="3" spans="2:12">
      <c r="B3" s="2"/>
      <c r="C3" s="2"/>
      <c r="D3" s="2"/>
      <c r="E3" s="2"/>
      <c r="F3" s="2"/>
      <c r="G3" s="2"/>
      <c r="H3" s="2"/>
    </row>
    <row r="4" spans="2:12" ht="15" customHeight="1">
      <c r="B4" s="3"/>
      <c r="C4" s="4"/>
      <c r="D4" s="5"/>
      <c r="E4" s="94" t="s">
        <v>2</v>
      </c>
      <c r="F4" s="94" t="s">
        <v>3</v>
      </c>
      <c r="G4" s="96" t="s">
        <v>4</v>
      </c>
      <c r="H4" s="94" t="s">
        <v>2</v>
      </c>
      <c r="I4" s="94" t="s">
        <v>3</v>
      </c>
      <c r="J4" s="96" t="s">
        <v>4</v>
      </c>
    </row>
    <row r="5" spans="2:12" ht="15" customHeight="1">
      <c r="B5" s="6" t="s">
        <v>5</v>
      </c>
      <c r="C5" s="7"/>
      <c r="D5" s="8"/>
      <c r="E5" s="95"/>
      <c r="F5" s="95"/>
      <c r="G5" s="97"/>
      <c r="H5" s="95"/>
      <c r="I5" s="95"/>
      <c r="J5" s="97"/>
    </row>
    <row r="6" spans="2:12" ht="18" customHeight="1">
      <c r="B6" s="9" t="s">
        <v>6</v>
      </c>
      <c r="C6" s="7"/>
      <c r="D6" s="10" t="s">
        <v>7</v>
      </c>
      <c r="E6" s="83" t="s">
        <v>8</v>
      </c>
      <c r="F6" s="84"/>
      <c r="G6" s="85"/>
      <c r="H6" s="83" t="s">
        <v>9</v>
      </c>
      <c r="I6" s="84"/>
      <c r="J6" s="85"/>
    </row>
    <row r="7" spans="2:12" ht="40.5" customHeight="1">
      <c r="B7" s="11" t="s">
        <v>10</v>
      </c>
      <c r="C7" s="7"/>
      <c r="D7" s="8"/>
      <c r="E7" s="86"/>
      <c r="F7" s="87"/>
      <c r="G7" s="88"/>
      <c r="H7" s="86"/>
      <c r="I7" s="87"/>
      <c r="J7" s="88"/>
    </row>
    <row r="8" spans="2:12" ht="24.75" customHeight="1">
      <c r="B8" s="12"/>
      <c r="C8" s="13"/>
      <c r="D8" s="14"/>
      <c r="E8" s="89" t="s">
        <v>11</v>
      </c>
      <c r="F8" s="90"/>
      <c r="G8" s="90"/>
      <c r="H8" s="90"/>
      <c r="I8" s="90"/>
      <c r="J8" s="91"/>
    </row>
    <row r="9" spans="2:12" ht="21" customHeight="1">
      <c r="B9" s="15">
        <v>1</v>
      </c>
      <c r="C9" s="16"/>
      <c r="D9" s="17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</row>
    <row r="10" spans="2:12" ht="15" customHeight="1">
      <c r="B10" s="19"/>
      <c r="C10" s="20"/>
      <c r="D10" s="21"/>
      <c r="E10" s="21"/>
      <c r="F10" s="21"/>
      <c r="G10" s="21"/>
      <c r="H10" s="21"/>
      <c r="I10" s="21"/>
      <c r="J10" s="21"/>
    </row>
    <row r="11" spans="2:12" ht="15" customHeight="1">
      <c r="B11" s="22" t="s">
        <v>12</v>
      </c>
      <c r="C11" s="23"/>
      <c r="D11" s="21">
        <v>1</v>
      </c>
      <c r="E11" s="21"/>
      <c r="F11" s="21"/>
      <c r="G11" s="21"/>
      <c r="H11" s="21"/>
      <c r="I11" s="21"/>
      <c r="J11" s="21"/>
    </row>
    <row r="12" spans="2:12" ht="15" customHeight="1">
      <c r="B12" s="19"/>
      <c r="C12" s="24" t="s">
        <v>13</v>
      </c>
      <c r="D12" s="25"/>
      <c r="E12" s="26">
        <f ca="1">F12-G12</f>
        <v>40121323</v>
      </c>
      <c r="F12" s="27">
        <f ca="1">F17+F74</f>
        <v>7575466409</v>
      </c>
      <c r="G12" s="27">
        <f t="shared" ref="G12" ca="1" si="0">G17+G74</f>
        <v>7535345086</v>
      </c>
      <c r="H12" s="27">
        <f ca="1">I12-J12</f>
        <v>40121323</v>
      </c>
      <c r="I12" s="27">
        <f ca="1">I17+I74</f>
        <v>581896105</v>
      </c>
      <c r="J12" s="27">
        <f t="shared" ref="J12" ca="1" si="1">J17+J74</f>
        <v>541774782</v>
      </c>
      <c r="K12" s="28"/>
      <c r="L12" s="28"/>
    </row>
    <row r="13" spans="2:12" ht="15" customHeight="1">
      <c r="B13" s="29"/>
      <c r="C13" s="24" t="s">
        <v>14</v>
      </c>
      <c r="D13" s="25"/>
      <c r="E13" s="26">
        <f ca="1">F13-G13</f>
        <v>13964490</v>
      </c>
      <c r="F13" s="27">
        <f ca="1">F18+F75</f>
        <v>13716317532</v>
      </c>
      <c r="G13" s="27">
        <f ca="1">G18+G75</f>
        <v>13702353042</v>
      </c>
      <c r="H13" s="30">
        <f ca="1">I13-J13</f>
        <v>13964490</v>
      </c>
      <c r="I13" s="30">
        <f t="shared" ref="I13" ca="1" si="2">I18+I75</f>
        <v>461784406</v>
      </c>
      <c r="J13" s="30">
        <f ca="1">J18+J75-1</f>
        <v>447819916</v>
      </c>
      <c r="K13" s="28"/>
      <c r="L13" s="28"/>
    </row>
    <row r="14" spans="2:12" ht="15" customHeight="1">
      <c r="B14" s="31"/>
      <c r="C14" s="32"/>
      <c r="D14" s="33"/>
      <c r="E14" s="34"/>
      <c r="F14" s="35"/>
      <c r="G14" s="35"/>
      <c r="H14" s="34"/>
      <c r="I14" s="35"/>
      <c r="J14" s="35"/>
      <c r="K14" s="28"/>
      <c r="L14" s="28"/>
    </row>
    <row r="15" spans="2:12" ht="15" customHeight="1">
      <c r="B15" s="19"/>
      <c r="C15" s="36"/>
      <c r="D15" s="21"/>
      <c r="E15" s="37"/>
      <c r="F15" s="38"/>
      <c r="G15" s="38"/>
      <c r="H15" s="37"/>
      <c r="I15" s="38"/>
      <c r="J15" s="38"/>
      <c r="K15" s="28"/>
      <c r="L15" s="28"/>
    </row>
    <row r="16" spans="2:12" ht="15" customHeight="1">
      <c r="B16" s="39" t="s">
        <v>15</v>
      </c>
      <c r="C16" s="36"/>
      <c r="D16" s="21">
        <f ca="1">D11+1</f>
        <v>2</v>
      </c>
      <c r="E16" s="37"/>
      <c r="F16" s="38"/>
      <c r="G16" s="38"/>
      <c r="H16" s="37"/>
      <c r="I16" s="38"/>
      <c r="J16" s="38"/>
      <c r="K16" s="28"/>
      <c r="L16" s="28"/>
    </row>
    <row r="17" spans="2:12" ht="15" customHeight="1">
      <c r="B17" s="40"/>
      <c r="C17" s="24" t="s">
        <v>13</v>
      </c>
      <c r="D17" s="25"/>
      <c r="E17" s="41">
        <f ca="1">F17-G17</f>
        <v>38602620</v>
      </c>
      <c r="F17" s="30">
        <f ca="1">SUM(F21,F53,F57,F61,F65,F69)</f>
        <v>7332842244</v>
      </c>
      <c r="G17" s="30">
        <f ca="1">SUM(G21,G53,G57,G61,G65,G69)</f>
        <v>7294239624</v>
      </c>
      <c r="H17" s="41">
        <f ca="1">I17-J17</f>
        <v>38602620</v>
      </c>
      <c r="I17" s="30">
        <f ca="1">SUM(I21,I53,I57,I61,I65,I69)</f>
        <v>446108605</v>
      </c>
      <c r="J17" s="30">
        <f t="shared" ref="J17:J18" ca="1" si="3">SUM(J21,J53,J57,J61,J65,J69)</f>
        <v>407505985</v>
      </c>
      <c r="K17" s="28"/>
      <c r="L17" s="28"/>
    </row>
    <row r="18" spans="2:12" ht="15" customHeight="1">
      <c r="B18" s="40"/>
      <c r="C18" s="24" t="s">
        <v>14</v>
      </c>
      <c r="D18" s="25"/>
      <c r="E18" s="41">
        <f ca="1">F18-G18</f>
        <v>-905787</v>
      </c>
      <c r="F18" s="30">
        <f t="shared" ref="F18" ca="1" si="4">SUM(F22,F54,F58,F62,F66,F70)</f>
        <v>13466592033</v>
      </c>
      <c r="G18" s="30">
        <f ca="1">SUM(G22,G54,G58,G62,G66,G70)</f>
        <v>13467497820</v>
      </c>
      <c r="H18" s="41">
        <f ca="1">I18-J18</f>
        <v>-905787</v>
      </c>
      <c r="I18" s="30">
        <f ca="1">SUM(I22,I54,I58,I62,I66,I70)</f>
        <v>329903121</v>
      </c>
      <c r="J18" s="30">
        <f t="shared" ca="1" si="3"/>
        <v>330808908</v>
      </c>
      <c r="K18" s="28"/>
      <c r="L18" s="28"/>
    </row>
    <row r="19" spans="2:12" ht="15" customHeight="1">
      <c r="B19" s="40"/>
      <c r="C19" s="42"/>
      <c r="D19" s="21"/>
      <c r="E19" s="43"/>
      <c r="F19" s="44"/>
      <c r="G19" s="44"/>
      <c r="H19" s="43"/>
      <c r="I19" s="44"/>
      <c r="J19" s="44"/>
      <c r="K19" s="28"/>
      <c r="L19" s="28"/>
    </row>
    <row r="20" spans="2:12" ht="15" customHeight="1">
      <c r="B20" s="40" t="s">
        <v>16</v>
      </c>
      <c r="C20" s="45"/>
      <c r="D20" s="21">
        <f ca="1">D16+1</f>
        <v>3</v>
      </c>
      <c r="E20" s="43"/>
      <c r="F20" s="44"/>
      <c r="G20" s="44"/>
      <c r="H20" s="43"/>
      <c r="I20" s="44"/>
      <c r="J20" s="44"/>
      <c r="K20" s="28"/>
      <c r="L20" s="28"/>
    </row>
    <row r="21" spans="2:12" ht="15" customHeight="1">
      <c r="B21" s="40"/>
      <c r="C21" s="42" t="s">
        <v>13</v>
      </c>
      <c r="D21" s="21"/>
      <c r="E21" s="43">
        <f ca="1">F21-G21</f>
        <v>54522192</v>
      </c>
      <c r="F21" s="43">
        <f ca="1">F25+F49</f>
        <v>217246643</v>
      </c>
      <c r="G21" s="43">
        <f t="shared" ref="G21:G22" ca="1" si="5">G25+G49</f>
        <v>162724451</v>
      </c>
      <c r="H21" s="43">
        <f ca="1">I21-J21</f>
        <v>54522192</v>
      </c>
      <c r="I21" s="43">
        <f ca="1">I25+I49</f>
        <v>179303894</v>
      </c>
      <c r="J21" s="43">
        <f t="shared" ref="J21:J22" ca="1" si="6">J25+J49</f>
        <v>124781702</v>
      </c>
      <c r="K21" s="28"/>
      <c r="L21" s="28"/>
    </row>
    <row r="22" spans="2:12" ht="15" customHeight="1">
      <c r="B22" s="40"/>
      <c r="C22" s="42" t="s">
        <v>14</v>
      </c>
      <c r="D22" s="21"/>
      <c r="E22" s="43">
        <f ca="1">F22-G22</f>
        <v>4830432</v>
      </c>
      <c r="F22" s="43">
        <f ca="1">F26+F50+1</f>
        <v>144965177</v>
      </c>
      <c r="G22" s="43">
        <f t="shared" ca="1" si="5"/>
        <v>140134745</v>
      </c>
      <c r="H22" s="43">
        <f ca="1">I22-J22</f>
        <v>4830432</v>
      </c>
      <c r="I22" s="43">
        <f ca="1">I26+I50+1</f>
        <v>131418785</v>
      </c>
      <c r="J22" s="43">
        <f t="shared" ca="1" si="6"/>
        <v>126588353</v>
      </c>
      <c r="K22" s="28"/>
      <c r="L22" s="28"/>
    </row>
    <row r="23" spans="2:12" ht="15" customHeight="1">
      <c r="B23" s="40"/>
      <c r="C23" s="42"/>
      <c r="D23" s="21"/>
      <c r="E23" s="43"/>
      <c r="F23" s="43"/>
      <c r="G23" s="43"/>
      <c r="H23" s="43"/>
      <c r="I23" s="43"/>
      <c r="J23" s="43"/>
      <c r="K23" s="28"/>
      <c r="L23" s="28"/>
    </row>
    <row r="24" spans="2:12" ht="15" customHeight="1">
      <c r="B24" s="46" t="s">
        <v>17</v>
      </c>
      <c r="C24" s="47"/>
      <c r="D24" s="21">
        <f ca="1">D20+1</f>
        <v>4</v>
      </c>
      <c r="E24" s="43"/>
      <c r="F24" s="43"/>
      <c r="G24" s="43"/>
      <c r="H24" s="43"/>
      <c r="I24" s="43"/>
      <c r="J24" s="43"/>
      <c r="K24" s="28"/>
      <c r="L24" s="28"/>
    </row>
    <row r="25" spans="2:12" ht="15" customHeight="1">
      <c r="B25" s="40"/>
      <c r="C25" s="42" t="s">
        <v>13</v>
      </c>
      <c r="D25" s="21"/>
      <c r="E25" s="43">
        <f ca="1">F25-G25</f>
        <v>42080474</v>
      </c>
      <c r="F25" s="43">
        <f ca="1">F29+F33</f>
        <v>172450643</v>
      </c>
      <c r="G25" s="43">
        <f t="shared" ref="G25:G26" ca="1" si="7">G29+G33</f>
        <v>130370169</v>
      </c>
      <c r="H25" s="43">
        <f ca="1">I25-J25</f>
        <v>42080474</v>
      </c>
      <c r="I25" s="43">
        <f ca="1">I29+I33</f>
        <v>152507894</v>
      </c>
      <c r="J25" s="43">
        <f t="shared" ref="J25:J26" ca="1" si="8">J29+J33</f>
        <v>110427420</v>
      </c>
      <c r="K25" s="28"/>
      <c r="L25" s="28"/>
    </row>
    <row r="26" spans="2:12" ht="15" customHeight="1">
      <c r="B26" s="40"/>
      <c r="C26" s="42" t="s">
        <v>14</v>
      </c>
      <c r="D26" s="21"/>
      <c r="E26" s="43">
        <f ca="1">F26-G26</f>
        <v>-22849085</v>
      </c>
      <c r="F26" s="43">
        <f ca="1">F30+F34</f>
        <v>87758683</v>
      </c>
      <c r="G26" s="43">
        <f t="shared" ca="1" si="7"/>
        <v>110607768</v>
      </c>
      <c r="H26" s="43">
        <f ca="1">I26-J26</f>
        <v>-22849085</v>
      </c>
      <c r="I26" s="43">
        <f t="shared" ref="I26" ca="1" si="9">I30+I34</f>
        <v>87758683</v>
      </c>
      <c r="J26" s="43">
        <f t="shared" ca="1" si="8"/>
        <v>110607768</v>
      </c>
      <c r="K26" s="28"/>
      <c r="L26" s="28"/>
    </row>
    <row r="27" spans="2:12" ht="15" customHeight="1">
      <c r="B27" s="40"/>
      <c r="C27" s="42"/>
      <c r="D27" s="21"/>
      <c r="E27" s="43"/>
      <c r="F27" s="43"/>
      <c r="G27" s="43"/>
      <c r="H27" s="43"/>
      <c r="I27" s="43"/>
      <c r="J27" s="43"/>
      <c r="K27" s="28"/>
      <c r="L27" s="28"/>
    </row>
    <row r="28" spans="2:12" ht="15" customHeight="1">
      <c r="B28" s="48" t="s">
        <v>18</v>
      </c>
      <c r="C28" s="49"/>
      <c r="D28" s="21">
        <f ca="1">D24+1</f>
        <v>5</v>
      </c>
      <c r="E28" s="43"/>
      <c r="F28" s="43"/>
      <c r="G28" s="43"/>
      <c r="H28" s="43"/>
      <c r="I28" s="43"/>
      <c r="J28" s="43"/>
      <c r="K28" s="28"/>
      <c r="L28" s="28"/>
    </row>
    <row r="29" spans="2:12" ht="15" customHeight="1">
      <c r="B29" s="40"/>
      <c r="C29" s="42" t="s">
        <v>13</v>
      </c>
      <c r="D29" s="21"/>
      <c r="E29" s="43">
        <f ca="1">F29-G29</f>
        <v>0</v>
      </c>
      <c r="F29" s="43">
        <v>19942749</v>
      </c>
      <c r="G29" s="43">
        <v>19942749</v>
      </c>
      <c r="H29" s="43">
        <f ca="1">I29-J29</f>
        <v>0</v>
      </c>
      <c r="I29" s="43">
        <v>0</v>
      </c>
      <c r="J29" s="43">
        <v>0</v>
      </c>
      <c r="K29" s="28"/>
      <c r="L29" s="28"/>
    </row>
    <row r="30" spans="2:12" ht="15" customHeight="1">
      <c r="B30" s="40"/>
      <c r="C30" s="42" t="s">
        <v>14</v>
      </c>
      <c r="D30" s="21"/>
      <c r="E30" s="43">
        <f ca="1">F30-G30</f>
        <v>0</v>
      </c>
      <c r="F30" s="43">
        <v>0</v>
      </c>
      <c r="G30" s="43">
        <v>0</v>
      </c>
      <c r="H30" s="43">
        <f ca="1">I30-J30</f>
        <v>0</v>
      </c>
      <c r="I30" s="43">
        <v>0</v>
      </c>
      <c r="J30" s="43">
        <v>0</v>
      </c>
      <c r="K30" s="28"/>
      <c r="L30" s="28"/>
    </row>
    <row r="31" spans="2:12" ht="15" customHeight="1">
      <c r="B31" s="40"/>
      <c r="C31" s="42"/>
      <c r="D31" s="21"/>
      <c r="E31" s="43"/>
      <c r="F31" s="43"/>
      <c r="G31" s="43"/>
      <c r="H31" s="43"/>
      <c r="I31" s="43"/>
      <c r="J31" s="43"/>
      <c r="K31" s="28"/>
      <c r="L31" s="28"/>
    </row>
    <row r="32" spans="2:12" ht="15" customHeight="1">
      <c r="B32" s="48" t="s">
        <v>19</v>
      </c>
      <c r="C32" s="49"/>
      <c r="D32" s="21">
        <f ca="1">D28+1</f>
        <v>6</v>
      </c>
      <c r="E32" s="43"/>
      <c r="F32" s="43"/>
      <c r="G32" s="43"/>
      <c r="H32" s="43"/>
      <c r="I32" s="43"/>
      <c r="J32" s="43"/>
      <c r="K32" s="28"/>
      <c r="L32" s="28"/>
    </row>
    <row r="33" spans="2:12" ht="15" customHeight="1">
      <c r="B33" s="48"/>
      <c r="C33" s="42" t="s">
        <v>13</v>
      </c>
      <c r="D33" s="21"/>
      <c r="E33" s="43">
        <f ca="1">F33-G33</f>
        <v>42080474</v>
      </c>
      <c r="F33" s="43">
        <f ca="1">F37+F41+F45</f>
        <v>152507894</v>
      </c>
      <c r="G33" s="43">
        <f t="shared" ref="G33:G34" ca="1" si="10">G37+G41+G45</f>
        <v>110427420</v>
      </c>
      <c r="H33" s="43">
        <f ca="1">I33-J33</f>
        <v>42080474</v>
      </c>
      <c r="I33" s="43">
        <f ca="1">I37+I41+I45</f>
        <v>152507894</v>
      </c>
      <c r="J33" s="43">
        <f t="shared" ref="J33:J34" ca="1" si="11">J37+J41+J45</f>
        <v>110427420</v>
      </c>
      <c r="K33" s="28"/>
      <c r="L33" s="28"/>
    </row>
    <row r="34" spans="2:12" ht="15" customHeight="1">
      <c r="B34" s="48"/>
      <c r="C34" s="42" t="s">
        <v>14</v>
      </c>
      <c r="D34" s="21"/>
      <c r="E34" s="43">
        <f ca="1">F34-G34</f>
        <v>-22849085</v>
      </c>
      <c r="F34" s="43">
        <f ca="1">F38+F42+F46-1</f>
        <v>87758683</v>
      </c>
      <c r="G34" s="43">
        <f t="shared" ca="1" si="10"/>
        <v>110607768</v>
      </c>
      <c r="H34" s="43">
        <f ca="1">I34-J34</f>
        <v>-22849085</v>
      </c>
      <c r="I34" s="43">
        <f ca="1">I38+I42+I46-1</f>
        <v>87758683</v>
      </c>
      <c r="J34" s="43">
        <f t="shared" ca="1" si="11"/>
        <v>110607768</v>
      </c>
      <c r="K34" s="28"/>
      <c r="L34" s="28"/>
    </row>
    <row r="35" spans="2:12" ht="15" customHeight="1">
      <c r="B35" s="48"/>
      <c r="C35" s="49"/>
      <c r="D35" s="21"/>
      <c r="E35" s="43"/>
      <c r="F35" s="43"/>
      <c r="G35" s="43"/>
      <c r="H35" s="43"/>
      <c r="I35" s="43"/>
      <c r="J35" s="43"/>
      <c r="K35" s="28"/>
      <c r="L35" s="28"/>
    </row>
    <row r="36" spans="2:12" ht="15" customHeight="1">
      <c r="B36" s="52" t="s">
        <v>20</v>
      </c>
      <c r="C36" s="53"/>
      <c r="D36" s="21">
        <f ca="1">D32+1</f>
        <v>7</v>
      </c>
      <c r="E36" s="43"/>
      <c r="F36" s="43"/>
      <c r="G36" s="43"/>
      <c r="H36" s="43"/>
      <c r="I36" s="43"/>
      <c r="J36" s="43"/>
      <c r="K36" s="28"/>
      <c r="L36" s="28"/>
    </row>
    <row r="37" spans="2:12" ht="15" customHeight="1">
      <c r="B37" s="52"/>
      <c r="C37" s="42" t="s">
        <v>13</v>
      </c>
      <c r="D37" s="21"/>
      <c r="E37" s="43">
        <f ca="1">F37-G37</f>
        <v>20335169</v>
      </c>
      <c r="F37" s="43">
        <v>51701536</v>
      </c>
      <c r="G37" s="43">
        <v>31366367</v>
      </c>
      <c r="H37" s="43">
        <f ca="1">I37-J37</f>
        <v>20335169</v>
      </c>
      <c r="I37" s="43">
        <v>51701536</v>
      </c>
      <c r="J37" s="43">
        <v>31366367</v>
      </c>
      <c r="K37" s="28"/>
      <c r="L37" s="28"/>
    </row>
    <row r="38" spans="2:12" ht="15" customHeight="1">
      <c r="B38" s="52"/>
      <c r="C38" s="42" t="s">
        <v>14</v>
      </c>
      <c r="D38" s="21"/>
      <c r="E38" s="43">
        <f ca="1">F38-G38-1</f>
        <v>234424</v>
      </c>
      <c r="F38" s="43">
        <v>30680512</v>
      </c>
      <c r="G38" s="43">
        <v>30446087</v>
      </c>
      <c r="H38" s="43">
        <f ca="1">I38-J38-1</f>
        <v>234424</v>
      </c>
      <c r="I38" s="43">
        <v>30680512</v>
      </c>
      <c r="J38" s="43">
        <v>30446087</v>
      </c>
      <c r="K38" s="28"/>
      <c r="L38" s="28"/>
    </row>
    <row r="39" spans="2:12" ht="15" customHeight="1">
      <c r="B39" s="52"/>
      <c r="C39" s="53"/>
      <c r="D39" s="21"/>
      <c r="E39" s="43"/>
      <c r="F39" s="43"/>
      <c r="G39" s="43"/>
      <c r="H39" s="43"/>
      <c r="I39" s="43"/>
      <c r="J39" s="43"/>
      <c r="K39" s="28"/>
      <c r="L39" s="28"/>
    </row>
    <row r="40" spans="2:12" ht="15" customHeight="1">
      <c r="B40" s="52" t="s">
        <v>21</v>
      </c>
      <c r="C40" s="53"/>
      <c r="D40" s="21">
        <f ca="1">D36+1</f>
        <v>8</v>
      </c>
      <c r="E40" s="43"/>
      <c r="F40" s="43"/>
      <c r="G40" s="43"/>
      <c r="H40" s="43"/>
      <c r="I40" s="43"/>
      <c r="J40" s="43"/>
      <c r="K40" s="28"/>
      <c r="L40" s="28"/>
    </row>
    <row r="41" spans="2:12" ht="15" customHeight="1">
      <c r="B41" s="52"/>
      <c r="C41" s="42" t="s">
        <v>13</v>
      </c>
      <c r="D41" s="21"/>
      <c r="E41" s="43">
        <f ca="1">F41-G41</f>
        <v>21745305</v>
      </c>
      <c r="F41" s="43">
        <v>100806358</v>
      </c>
      <c r="G41" s="43">
        <v>79061053</v>
      </c>
      <c r="H41" s="43">
        <f ca="1">I41-J41</f>
        <v>21745305</v>
      </c>
      <c r="I41" s="43">
        <v>100806358</v>
      </c>
      <c r="J41" s="43">
        <v>79061053</v>
      </c>
      <c r="K41" s="28"/>
      <c r="L41" s="28"/>
    </row>
    <row r="42" spans="2:12" ht="15" customHeight="1">
      <c r="B42" s="52"/>
      <c r="C42" s="42" t="s">
        <v>14</v>
      </c>
      <c r="D42" s="21"/>
      <c r="E42" s="43">
        <f ca="1">F42-G42</f>
        <v>-23083509</v>
      </c>
      <c r="F42" s="43">
        <v>57078172</v>
      </c>
      <c r="G42" s="43">
        <v>80161681</v>
      </c>
      <c r="H42" s="43">
        <f ca="1">I42-J42</f>
        <v>-23083509</v>
      </c>
      <c r="I42" s="43">
        <v>57078172</v>
      </c>
      <c r="J42" s="43">
        <v>80161681</v>
      </c>
      <c r="K42" s="28"/>
      <c r="L42" s="28"/>
    </row>
    <row r="43" spans="2:12" ht="15" customHeight="1">
      <c r="B43" s="52"/>
      <c r="C43" s="53"/>
      <c r="D43" s="21"/>
      <c r="E43" s="43"/>
      <c r="F43" s="43"/>
      <c r="G43" s="43"/>
      <c r="H43" s="43"/>
      <c r="I43" s="43"/>
      <c r="J43" s="43"/>
      <c r="K43" s="28"/>
      <c r="L43" s="28"/>
    </row>
    <row r="44" spans="2:12" ht="15" customHeight="1">
      <c r="B44" s="52" t="s">
        <v>22</v>
      </c>
      <c r="C44" s="53"/>
      <c r="D44" s="21">
        <f ca="1">D40+1</f>
        <v>9</v>
      </c>
      <c r="E44" s="43"/>
      <c r="F44" s="43"/>
      <c r="G44" s="43"/>
      <c r="H44" s="43"/>
      <c r="I44" s="43"/>
      <c r="J44" s="43"/>
      <c r="K44" s="28"/>
      <c r="L44" s="28"/>
    </row>
    <row r="45" spans="2:12" ht="15" customHeight="1">
      <c r="B45" s="40"/>
      <c r="C45" s="42" t="s">
        <v>13</v>
      </c>
      <c r="D45" s="21"/>
      <c r="E45" s="43">
        <f ca="1">F45-G45</f>
        <v>0</v>
      </c>
      <c r="F45" s="43">
        <v>0</v>
      </c>
      <c r="G45" s="43">
        <v>0</v>
      </c>
      <c r="H45" s="43">
        <f ca="1">I45-J45</f>
        <v>0</v>
      </c>
      <c r="I45" s="43">
        <v>0</v>
      </c>
      <c r="J45" s="43">
        <v>0</v>
      </c>
      <c r="K45" s="28"/>
      <c r="L45" s="28"/>
    </row>
    <row r="46" spans="2:12" ht="15" customHeight="1">
      <c r="B46" s="40"/>
      <c r="C46" s="42" t="s">
        <v>14</v>
      </c>
      <c r="D46" s="21"/>
      <c r="E46" s="43">
        <f ca="1">F46-G46</f>
        <v>0</v>
      </c>
      <c r="F46" s="43">
        <v>0</v>
      </c>
      <c r="G46" s="43">
        <v>0</v>
      </c>
      <c r="H46" s="43">
        <f ca="1">I46-J46</f>
        <v>0</v>
      </c>
      <c r="I46" s="43">
        <v>0</v>
      </c>
      <c r="J46" s="43">
        <v>0</v>
      </c>
      <c r="K46" s="28"/>
      <c r="L46" s="28"/>
    </row>
    <row r="47" spans="2:12" ht="15" customHeight="1">
      <c r="B47" s="40"/>
      <c r="C47" s="45"/>
      <c r="D47" s="21"/>
      <c r="E47" s="43"/>
      <c r="F47" s="43"/>
      <c r="G47" s="43"/>
      <c r="H47" s="43"/>
      <c r="I47" s="43"/>
      <c r="J47" s="43"/>
      <c r="K47" s="28"/>
      <c r="L47" s="28"/>
    </row>
    <row r="48" spans="2:12" ht="15" customHeight="1">
      <c r="B48" s="46" t="s">
        <v>23</v>
      </c>
      <c r="C48" s="47"/>
      <c r="D48" s="21">
        <f ca="1">D44+1</f>
        <v>10</v>
      </c>
      <c r="E48" s="43"/>
      <c r="F48" s="43"/>
      <c r="G48" s="43"/>
      <c r="H48" s="43"/>
      <c r="I48" s="43"/>
      <c r="J48" s="43"/>
      <c r="K48" s="28"/>
      <c r="L48" s="28"/>
    </row>
    <row r="49" spans="2:12" ht="15" customHeight="1">
      <c r="B49" s="40"/>
      <c r="C49" s="42" t="s">
        <v>13</v>
      </c>
      <c r="D49" s="21"/>
      <c r="E49" s="43">
        <f ca="1">F49-G49</f>
        <v>12441718</v>
      </c>
      <c r="F49" s="43">
        <v>44796000</v>
      </c>
      <c r="G49" s="43">
        <v>32354282</v>
      </c>
      <c r="H49" s="43">
        <f ca="1">I49-J49</f>
        <v>12441718</v>
      </c>
      <c r="I49" s="43">
        <v>26796000</v>
      </c>
      <c r="J49" s="43">
        <v>14354282</v>
      </c>
      <c r="K49" s="28"/>
      <c r="L49" s="28"/>
    </row>
    <row r="50" spans="2:12" ht="15" customHeight="1">
      <c r="B50" s="40"/>
      <c r="C50" s="42" t="s">
        <v>14</v>
      </c>
      <c r="D50" s="21"/>
      <c r="E50" s="43">
        <f ca="1">F50-G50+1</f>
        <v>27679517</v>
      </c>
      <c r="F50" s="43">
        <v>57206493</v>
      </c>
      <c r="G50" s="43">
        <v>29526977</v>
      </c>
      <c r="H50" s="43">
        <f ca="1">I50-J50+1</f>
        <v>27679517</v>
      </c>
      <c r="I50" s="43">
        <v>43660101</v>
      </c>
      <c r="J50" s="43">
        <v>15980585</v>
      </c>
      <c r="K50" s="28"/>
      <c r="L50" s="28"/>
    </row>
    <row r="51" spans="2:12" ht="15" customHeight="1">
      <c r="B51" s="40"/>
      <c r="C51" s="45"/>
      <c r="D51" s="21"/>
      <c r="E51" s="50"/>
      <c r="F51" s="44"/>
      <c r="G51" s="44"/>
      <c r="H51" s="44"/>
      <c r="I51" s="44"/>
      <c r="J51" s="44"/>
      <c r="K51" s="28"/>
      <c r="L51" s="28"/>
    </row>
    <row r="52" spans="2:12" ht="22.5" customHeight="1">
      <c r="B52" s="40" t="s">
        <v>24</v>
      </c>
      <c r="C52" s="45"/>
      <c r="D52" s="21">
        <f ca="1">D48+1</f>
        <v>11</v>
      </c>
      <c r="E52" s="50"/>
      <c r="F52" s="51"/>
      <c r="G52" s="44"/>
      <c r="H52" s="43"/>
      <c r="I52" s="51"/>
      <c r="J52" s="44"/>
      <c r="K52" s="28"/>
      <c r="L52" s="28"/>
    </row>
    <row r="53" spans="2:12" ht="18" customHeight="1">
      <c r="B53" s="40"/>
      <c r="C53" s="42" t="s">
        <v>13</v>
      </c>
      <c r="D53" s="21"/>
      <c r="E53" s="50">
        <f ca="1">F53-G53</f>
        <v>-695525</v>
      </c>
      <c r="F53" s="51">
        <v>87475</v>
      </c>
      <c r="G53" s="51">
        <v>783000</v>
      </c>
      <c r="H53" s="50">
        <f ca="1">I53-J53</f>
        <v>-695525</v>
      </c>
      <c r="I53" s="51">
        <v>87475</v>
      </c>
      <c r="J53" s="51">
        <v>783000</v>
      </c>
      <c r="K53" s="28"/>
      <c r="L53" s="28"/>
    </row>
    <row r="54" spans="2:12" ht="15" customHeight="1">
      <c r="B54" s="40"/>
      <c r="C54" s="42" t="s">
        <v>14</v>
      </c>
      <c r="D54" s="21"/>
      <c r="E54" s="50">
        <f ca="1">F54-G54</f>
        <v>87381</v>
      </c>
      <c r="F54" s="51">
        <v>87381</v>
      </c>
      <c r="G54" s="51">
        <v>0</v>
      </c>
      <c r="H54" s="50">
        <f ca="1">I54-J54</f>
        <v>87381</v>
      </c>
      <c r="I54" s="51">
        <v>87381</v>
      </c>
      <c r="J54" s="51">
        <v>0</v>
      </c>
      <c r="K54" s="28"/>
      <c r="L54" s="28"/>
    </row>
    <row r="55" spans="2:12" ht="15" customHeight="1">
      <c r="B55" s="40"/>
      <c r="C55" s="45"/>
      <c r="D55" s="21"/>
      <c r="E55" s="50"/>
      <c r="F55" s="51"/>
      <c r="G55" s="51"/>
      <c r="H55" s="50"/>
      <c r="I55" s="51"/>
      <c r="J55" s="51"/>
      <c r="K55" s="28"/>
      <c r="L55" s="28"/>
    </row>
    <row r="56" spans="2:12" ht="40.5" customHeight="1">
      <c r="B56" s="54" t="s">
        <v>25</v>
      </c>
      <c r="C56" s="55"/>
      <c r="D56" s="21">
        <f ca="1">D52+1</f>
        <v>12</v>
      </c>
      <c r="E56" s="50"/>
      <c r="F56" s="51"/>
      <c r="G56" s="51"/>
      <c r="H56" s="50"/>
      <c r="I56" s="51"/>
      <c r="J56" s="51"/>
      <c r="K56" s="28"/>
      <c r="L56" s="28"/>
    </row>
    <row r="57" spans="2:12" ht="15" customHeight="1">
      <c r="B57" s="40"/>
      <c r="C57" s="42" t="s">
        <v>13</v>
      </c>
      <c r="D57" s="21"/>
      <c r="E57" s="43">
        <f ca="1">F57-G57</f>
        <v>-68709</v>
      </c>
      <c r="F57" s="44">
        <v>116956</v>
      </c>
      <c r="G57" s="44">
        <v>185665</v>
      </c>
      <c r="H57" s="43">
        <f ca="1">I57-J57</f>
        <v>-68709</v>
      </c>
      <c r="I57" s="44">
        <v>116956</v>
      </c>
      <c r="J57" s="44">
        <v>185665</v>
      </c>
      <c r="K57" s="28"/>
      <c r="L57" s="28"/>
    </row>
    <row r="58" spans="2:12" ht="15" customHeight="1">
      <c r="B58" s="40"/>
      <c r="C58" s="42" t="s">
        <v>14</v>
      </c>
      <c r="D58" s="21"/>
      <c r="E58" s="50">
        <f ca="1">F58-G58+1</f>
        <v>4433</v>
      </c>
      <c r="F58" s="44">
        <v>75622</v>
      </c>
      <c r="G58" s="44">
        <v>71190</v>
      </c>
      <c r="H58" s="43">
        <f ca="1">I58-J58+1</f>
        <v>4433</v>
      </c>
      <c r="I58" s="44">
        <v>75622</v>
      </c>
      <c r="J58" s="44">
        <v>71190</v>
      </c>
      <c r="K58" s="28"/>
      <c r="L58" s="28"/>
    </row>
    <row r="59" spans="2:12" ht="15" customHeight="1">
      <c r="B59" s="40"/>
      <c r="C59" s="45"/>
      <c r="D59" s="21"/>
      <c r="E59" s="43"/>
      <c r="F59" s="44"/>
      <c r="G59" s="44"/>
      <c r="H59" s="43"/>
      <c r="I59" s="44"/>
      <c r="J59" s="44"/>
      <c r="K59" s="28"/>
      <c r="L59" s="28"/>
    </row>
    <row r="60" spans="2:12" ht="15" customHeight="1">
      <c r="B60" s="40" t="s">
        <v>26</v>
      </c>
      <c r="C60" s="45"/>
      <c r="D60" s="21">
        <f ca="1">D56+1</f>
        <v>13</v>
      </c>
      <c r="E60" s="43"/>
      <c r="F60" s="44"/>
      <c r="G60" s="44"/>
      <c r="H60" s="43"/>
      <c r="I60" s="44"/>
      <c r="J60" s="44"/>
      <c r="K60" s="28"/>
      <c r="L60" s="28"/>
    </row>
    <row r="61" spans="2:12" ht="15" customHeight="1">
      <c r="B61" s="40"/>
      <c r="C61" s="42" t="s">
        <v>13</v>
      </c>
      <c r="D61" s="21"/>
      <c r="E61" s="43">
        <f ca="1">F61-G61</f>
        <v>-15173000</v>
      </c>
      <c r="F61" s="51">
        <v>6950873508</v>
      </c>
      <c r="G61" s="51">
        <v>6966046508</v>
      </c>
      <c r="H61" s="50">
        <f ca="1">I61-J61</f>
        <v>-15173000</v>
      </c>
      <c r="I61" s="51">
        <v>102560218</v>
      </c>
      <c r="J61" s="51">
        <v>117733218</v>
      </c>
      <c r="K61" s="28"/>
      <c r="L61" s="28"/>
    </row>
    <row r="62" spans="2:12" ht="15" customHeight="1">
      <c r="B62" s="40"/>
      <c r="C62" s="42" t="s">
        <v>14</v>
      </c>
      <c r="D62" s="21"/>
      <c r="E62" s="43">
        <f ca="1">F62-G62</f>
        <v>6113827</v>
      </c>
      <c r="F62" s="44">
        <v>13254079012</v>
      </c>
      <c r="G62" s="44">
        <v>13247965185</v>
      </c>
      <c r="H62" s="44">
        <f ca="1">I62-J62</f>
        <v>6113827</v>
      </c>
      <c r="I62" s="44">
        <v>131278892</v>
      </c>
      <c r="J62" s="44">
        <v>125165065</v>
      </c>
      <c r="K62" s="28"/>
      <c r="L62" s="28"/>
    </row>
    <row r="63" spans="2:12" ht="15" customHeight="1">
      <c r="B63" s="40"/>
      <c r="C63" s="45"/>
      <c r="D63" s="21"/>
      <c r="E63" s="43"/>
      <c r="F63" s="44"/>
      <c r="G63" s="44"/>
      <c r="H63" s="44"/>
      <c r="I63" s="44"/>
      <c r="J63" s="44"/>
      <c r="K63" s="28"/>
      <c r="L63" s="28"/>
    </row>
    <row r="64" spans="2:12" ht="15" customHeight="1">
      <c r="B64" s="40" t="s">
        <v>27</v>
      </c>
      <c r="C64" s="45"/>
      <c r="D64" s="21">
        <f ca="1">D60+1</f>
        <v>14</v>
      </c>
      <c r="E64" s="43"/>
      <c r="F64" s="44"/>
      <c r="G64" s="44"/>
      <c r="H64" s="44"/>
      <c r="I64" s="44"/>
      <c r="J64" s="44"/>
      <c r="K64" s="28"/>
      <c r="L64" s="28"/>
    </row>
    <row r="65" spans="2:12" ht="15" customHeight="1">
      <c r="B65" s="40"/>
      <c r="C65" s="42" t="s">
        <v>13</v>
      </c>
      <c r="D65" s="21"/>
      <c r="E65" s="43">
        <f ca="1">F65-G65</f>
        <v>17662</v>
      </c>
      <c r="F65" s="44">
        <v>150517662</v>
      </c>
      <c r="G65" s="44">
        <v>150500000</v>
      </c>
      <c r="H65" s="43">
        <f ca="1">I65-J65</f>
        <v>17662</v>
      </c>
      <c r="I65" s="44">
        <v>150040062</v>
      </c>
      <c r="J65" s="44">
        <v>150022400</v>
      </c>
      <c r="K65" s="28"/>
      <c r="L65" s="28"/>
    </row>
    <row r="66" spans="2:12" ht="15" customHeight="1">
      <c r="B66" s="40"/>
      <c r="C66" s="42" t="s">
        <v>14</v>
      </c>
      <c r="D66" s="21"/>
      <c r="E66" s="43">
        <f ca="1">F66-G66</f>
        <v>2551536</v>
      </c>
      <c r="F66" s="44">
        <v>3541241</v>
      </c>
      <c r="G66" s="44">
        <v>989705</v>
      </c>
      <c r="H66" s="43">
        <f ca="1">I66-J66</f>
        <v>2551536</v>
      </c>
      <c r="I66" s="44">
        <v>3198841</v>
      </c>
      <c r="J66" s="44">
        <v>647305</v>
      </c>
      <c r="K66" s="28"/>
      <c r="L66" s="28"/>
    </row>
    <row r="67" spans="2:12" ht="15" customHeight="1">
      <c r="B67" s="40"/>
      <c r="C67" s="45"/>
      <c r="D67" s="21"/>
      <c r="E67" s="43"/>
      <c r="F67" s="44"/>
      <c r="G67" s="44"/>
      <c r="H67" s="43"/>
      <c r="I67" s="44"/>
      <c r="J67" s="44"/>
      <c r="K67" s="28"/>
      <c r="L67" s="28"/>
    </row>
    <row r="68" spans="2:12" ht="18.75" customHeight="1">
      <c r="B68" s="40" t="s">
        <v>28</v>
      </c>
      <c r="C68" s="45"/>
      <c r="D68" s="21">
        <f ca="1">D64+1</f>
        <v>15</v>
      </c>
      <c r="E68" s="43"/>
      <c r="F68" s="44"/>
      <c r="G68" s="44"/>
      <c r="H68" s="43"/>
      <c r="I68" s="44"/>
      <c r="J68" s="44"/>
      <c r="K68" s="28"/>
      <c r="L68" s="28"/>
    </row>
    <row r="69" spans="2:12" ht="15" customHeight="1">
      <c r="B69" s="40"/>
      <c r="C69" s="42" t="s">
        <v>13</v>
      </c>
      <c r="D69" s="56"/>
      <c r="E69" s="50">
        <f ca="1">F69-G69</f>
        <v>0</v>
      </c>
      <c r="F69" s="51">
        <v>14000000</v>
      </c>
      <c r="G69" s="51">
        <v>14000000</v>
      </c>
      <c r="H69" s="50">
        <f ca="1">I69-J69</f>
        <v>0</v>
      </c>
      <c r="I69" s="51">
        <v>14000000</v>
      </c>
      <c r="J69" s="51">
        <v>14000000</v>
      </c>
      <c r="K69" s="28"/>
      <c r="L69" s="28"/>
    </row>
    <row r="70" spans="2:12" ht="15" customHeight="1">
      <c r="B70" s="57"/>
      <c r="C70" s="42" t="s">
        <v>14</v>
      </c>
      <c r="D70" s="56"/>
      <c r="E70" s="50">
        <f ca="1">F70-G70</f>
        <v>-14493395</v>
      </c>
      <c r="F70" s="51">
        <v>63843600</v>
      </c>
      <c r="G70" s="51">
        <v>78336995</v>
      </c>
      <c r="H70" s="50">
        <f ca="1">I70-J70</f>
        <v>-14493395</v>
      </c>
      <c r="I70" s="51">
        <v>63843600</v>
      </c>
      <c r="J70" s="51">
        <v>78336995</v>
      </c>
      <c r="K70" s="28"/>
      <c r="L70" s="28"/>
    </row>
    <row r="71" spans="2:12" ht="15" customHeight="1">
      <c r="B71" s="58"/>
      <c r="C71" s="59"/>
      <c r="D71" s="60"/>
      <c r="E71" s="61"/>
      <c r="F71" s="62"/>
      <c r="G71" s="62"/>
      <c r="H71" s="63"/>
      <c r="I71" s="62"/>
      <c r="J71" s="62"/>
      <c r="K71" s="28"/>
      <c r="L71" s="28"/>
    </row>
    <row r="72" spans="2:12" ht="15" customHeight="1">
      <c r="B72" s="57"/>
      <c r="C72" s="64"/>
      <c r="D72" s="56"/>
      <c r="E72" s="65"/>
      <c r="F72" s="66"/>
      <c r="G72" s="66"/>
      <c r="H72" s="66"/>
      <c r="I72" s="66"/>
      <c r="J72" s="66"/>
      <c r="K72" s="28"/>
      <c r="L72" s="28"/>
    </row>
    <row r="73" spans="2:12" ht="15" customHeight="1">
      <c r="B73" s="39" t="s">
        <v>29</v>
      </c>
      <c r="C73" s="36"/>
      <c r="D73" s="56">
        <f ca="1">D68+1</f>
        <v>16</v>
      </c>
      <c r="E73" s="65"/>
      <c r="F73" s="66"/>
      <c r="G73" s="66"/>
      <c r="H73" s="66"/>
      <c r="I73" s="66"/>
      <c r="J73" s="66"/>
      <c r="K73" s="28"/>
      <c r="L73" s="28"/>
    </row>
    <row r="74" spans="2:12" ht="15" customHeight="1">
      <c r="B74" s="19"/>
      <c r="C74" s="24" t="s">
        <v>13</v>
      </c>
      <c r="D74" s="67"/>
      <c r="E74" s="30">
        <f ca="1">F74-G74</f>
        <v>1518703</v>
      </c>
      <c r="F74" s="30">
        <f ca="1">SUM(F78,F82,F98,F102,F106,F110,F114,F118)</f>
        <v>242624165</v>
      </c>
      <c r="G74" s="30">
        <f ca="1">SUM(G78,G82,G98,G102,G106,G110,G114,G118)</f>
        <v>241105462</v>
      </c>
      <c r="H74" s="30">
        <f ca="1">I74-J74</f>
        <v>1518703</v>
      </c>
      <c r="I74" s="30">
        <f ca="1">SUM(I78,I82,I98,I102,I106,I110,I114,I118)</f>
        <v>135787500</v>
      </c>
      <c r="J74" s="30">
        <f t="shared" ref="J74" ca="1" si="12">SUM(J78,J82,J98,J102,J106,J110,J114,J118)</f>
        <v>134268797</v>
      </c>
      <c r="K74" s="28"/>
      <c r="L74" s="28"/>
    </row>
    <row r="75" spans="2:12" ht="15" customHeight="1">
      <c r="B75" s="19"/>
      <c r="C75" s="24" t="s">
        <v>14</v>
      </c>
      <c r="D75" s="67"/>
      <c r="E75" s="30">
        <f ca="1">F75-G75-1</f>
        <v>14870276</v>
      </c>
      <c r="F75" s="30">
        <f ca="1">SUM(F79,F83,F99,F103,F107,F111,F115,F119)-1</f>
        <v>249725499</v>
      </c>
      <c r="G75" s="30">
        <f ca="1">SUM(G79,G83,G99,G103,G107,G111,G115,G119)</f>
        <v>234855222</v>
      </c>
      <c r="H75" s="30">
        <f ca="1">I75-J75</f>
        <v>14870276</v>
      </c>
      <c r="I75" s="30">
        <f ca="1">SUM(I79,I83,I99,I103,I107,I111,I115,I119)-1</f>
        <v>131881285</v>
      </c>
      <c r="J75" s="30">
        <f ca="1">SUM(J79,J83,J99,J103,J107,J111,J115,J119)</f>
        <v>117011009</v>
      </c>
      <c r="K75" s="28"/>
      <c r="L75" s="28"/>
    </row>
    <row r="76" spans="2:12" ht="15" customHeight="1">
      <c r="B76" s="19"/>
      <c r="C76" s="36"/>
      <c r="D76" s="56"/>
      <c r="E76" s="44"/>
      <c r="F76" s="44"/>
      <c r="G76" s="44"/>
      <c r="H76" s="44"/>
      <c r="I76" s="44"/>
      <c r="J76" s="44"/>
      <c r="K76" s="28"/>
      <c r="L76" s="28"/>
    </row>
    <row r="77" spans="2:12" ht="15" customHeight="1">
      <c r="B77" s="40" t="s">
        <v>30</v>
      </c>
      <c r="C77" s="45"/>
      <c r="D77" s="21">
        <f ca="1">D73+1</f>
        <v>17</v>
      </c>
      <c r="E77" s="44"/>
      <c r="F77" s="44"/>
      <c r="G77" s="44"/>
      <c r="H77" s="44"/>
      <c r="I77" s="44"/>
      <c r="J77" s="44"/>
      <c r="K77" s="28"/>
      <c r="L77" s="28"/>
    </row>
    <row r="78" spans="2:12" ht="15" customHeight="1">
      <c r="B78" s="40"/>
      <c r="C78" s="42" t="s">
        <v>13</v>
      </c>
      <c r="D78" s="56"/>
      <c r="E78" s="44">
        <f ca="1">F78-G78</f>
        <v>-16059850</v>
      </c>
      <c r="F78" s="51">
        <v>4505443</v>
      </c>
      <c r="G78" s="51">
        <v>20565293</v>
      </c>
      <c r="H78" s="51">
        <f ca="1">I78-J78</f>
        <v>-16059850</v>
      </c>
      <c r="I78" s="51">
        <v>4505443</v>
      </c>
      <c r="J78" s="51">
        <v>20565293</v>
      </c>
      <c r="K78" s="28"/>
      <c r="L78" s="28"/>
    </row>
    <row r="79" spans="2:12" ht="15" customHeight="1">
      <c r="B79" s="40"/>
      <c r="C79" s="42" t="s">
        <v>14</v>
      </c>
      <c r="D79" s="56"/>
      <c r="E79" s="44">
        <f ca="1">F79-G79-1</f>
        <v>791736</v>
      </c>
      <c r="F79" s="51">
        <v>22663490</v>
      </c>
      <c r="G79" s="51">
        <v>21871753</v>
      </c>
      <c r="H79" s="51">
        <f ca="1">I79-J79-1</f>
        <v>791736</v>
      </c>
      <c r="I79" s="51">
        <v>22663490</v>
      </c>
      <c r="J79" s="51">
        <v>21871753</v>
      </c>
      <c r="K79" s="28"/>
      <c r="L79" s="28"/>
    </row>
    <row r="80" spans="2:12" ht="15" customHeight="1">
      <c r="B80" s="40"/>
      <c r="C80" s="45"/>
      <c r="D80" s="56"/>
      <c r="E80" s="44"/>
      <c r="F80" s="51"/>
      <c r="G80" s="51"/>
      <c r="H80" s="51"/>
      <c r="I80" s="51"/>
      <c r="J80" s="51"/>
      <c r="K80" s="28"/>
      <c r="L80" s="28"/>
    </row>
    <row r="81" spans="2:12" ht="15" customHeight="1">
      <c r="B81" s="40" t="s">
        <v>31</v>
      </c>
      <c r="C81" s="45"/>
      <c r="D81" s="56">
        <f ca="1">D77+1</f>
        <v>18</v>
      </c>
      <c r="E81" s="44"/>
      <c r="F81" s="51"/>
      <c r="G81" s="51"/>
      <c r="H81" s="51"/>
      <c r="I81" s="51"/>
      <c r="J81" s="51"/>
      <c r="K81" s="28"/>
      <c r="L81" s="28"/>
    </row>
    <row r="82" spans="2:12" ht="15" customHeight="1">
      <c r="B82" s="40"/>
      <c r="C82" s="42" t="s">
        <v>13</v>
      </c>
      <c r="D82" s="56"/>
      <c r="E82" s="44">
        <f ca="1">F82-G82</f>
        <v>-1633447</v>
      </c>
      <c r="F82" s="51">
        <f ca="1">F86+F90+F94</f>
        <v>3814281</v>
      </c>
      <c r="G82" s="51">
        <f t="shared" ref="G82:G83" ca="1" si="13">G86+G90+G94</f>
        <v>5447728</v>
      </c>
      <c r="H82" s="51">
        <f ca="1">I82-J82</f>
        <v>-1633447</v>
      </c>
      <c r="I82" s="51">
        <f ca="1">I86+I90+I94</f>
        <v>3814281</v>
      </c>
      <c r="J82" s="51">
        <f t="shared" ref="J82:J83" ca="1" si="14">J86+J90+J94</f>
        <v>5447728</v>
      </c>
      <c r="K82" s="28"/>
      <c r="L82" s="28"/>
    </row>
    <row r="83" spans="2:12" ht="15" customHeight="1">
      <c r="B83" s="40"/>
      <c r="C83" s="42" t="s">
        <v>14</v>
      </c>
      <c r="D83" s="56"/>
      <c r="E83" s="44">
        <f ca="1">F83-G83</f>
        <v>2548654</v>
      </c>
      <c r="F83" s="51">
        <f t="shared" ref="F83" ca="1" si="15">F87+F91+F95</f>
        <v>8139128</v>
      </c>
      <c r="G83" s="51">
        <f t="shared" ca="1" si="13"/>
        <v>5590474</v>
      </c>
      <c r="H83" s="51">
        <f ca="1">I83-J83</f>
        <v>2548654</v>
      </c>
      <c r="I83" s="51">
        <f t="shared" ref="I83" ca="1" si="16">I87+I91+I95</f>
        <v>8139128</v>
      </c>
      <c r="J83" s="51">
        <f t="shared" ca="1" si="14"/>
        <v>5590474</v>
      </c>
      <c r="K83" s="28"/>
      <c r="L83" s="28"/>
    </row>
    <row r="84" spans="2:12" ht="15" customHeight="1">
      <c r="B84" s="40"/>
      <c r="C84" s="42"/>
      <c r="D84" s="56"/>
      <c r="E84" s="44"/>
      <c r="F84" s="51"/>
      <c r="G84" s="51"/>
      <c r="H84" s="51"/>
      <c r="I84" s="51"/>
      <c r="J84" s="51"/>
      <c r="K84" s="28"/>
      <c r="L84" s="28"/>
    </row>
    <row r="85" spans="2:12" ht="15" customHeight="1">
      <c r="B85" s="46" t="s">
        <v>32</v>
      </c>
      <c r="C85" s="47"/>
      <c r="D85" s="56">
        <f ca="1">D81+1</f>
        <v>19</v>
      </c>
      <c r="E85" s="44"/>
      <c r="F85" s="51"/>
      <c r="G85" s="51"/>
      <c r="H85" s="51"/>
      <c r="I85" s="51"/>
      <c r="J85" s="51"/>
      <c r="K85" s="28"/>
      <c r="L85" s="28"/>
    </row>
    <row r="86" spans="2:12" ht="15" customHeight="1">
      <c r="B86" s="46"/>
      <c r="C86" s="42" t="s">
        <v>13</v>
      </c>
      <c r="D86" s="56"/>
      <c r="E86" s="44">
        <f ca="1">F86-G86</f>
        <v>-1256578</v>
      </c>
      <c r="F86" s="44">
        <v>2270000</v>
      </c>
      <c r="G86" s="44">
        <v>3526578</v>
      </c>
      <c r="H86" s="44">
        <f ca="1">I86-J86</f>
        <v>-1256578</v>
      </c>
      <c r="I86" s="44">
        <v>2270000</v>
      </c>
      <c r="J86" s="44">
        <v>3526578</v>
      </c>
      <c r="K86" s="28"/>
      <c r="L86" s="28"/>
    </row>
    <row r="87" spans="2:12" ht="15" customHeight="1">
      <c r="B87" s="46"/>
      <c r="C87" s="42" t="s">
        <v>14</v>
      </c>
      <c r="D87" s="56"/>
      <c r="E87" s="44">
        <f ca="1">F87-G87</f>
        <v>1805368</v>
      </c>
      <c r="F87" s="44">
        <v>5408284</v>
      </c>
      <c r="G87" s="44">
        <v>3602916</v>
      </c>
      <c r="H87" s="44">
        <f ca="1">I87-J87</f>
        <v>1805368</v>
      </c>
      <c r="I87" s="44">
        <v>5408284</v>
      </c>
      <c r="J87" s="44">
        <v>3602916</v>
      </c>
      <c r="K87" s="28"/>
      <c r="L87" s="28"/>
    </row>
    <row r="88" spans="2:12" ht="15" customHeight="1">
      <c r="B88" s="46"/>
      <c r="C88" s="42"/>
      <c r="D88" s="56"/>
      <c r="E88" s="44"/>
      <c r="F88" s="44"/>
      <c r="G88" s="44"/>
      <c r="H88" s="44"/>
      <c r="I88" s="44"/>
      <c r="J88" s="44"/>
      <c r="K88" s="28"/>
      <c r="L88" s="28"/>
    </row>
    <row r="89" spans="2:12" ht="15" customHeight="1">
      <c r="B89" s="46" t="s">
        <v>33</v>
      </c>
      <c r="C89" s="47"/>
      <c r="D89" s="56">
        <f ca="1">D85+1</f>
        <v>20</v>
      </c>
      <c r="E89" s="44"/>
      <c r="F89" s="44"/>
      <c r="G89" s="44"/>
      <c r="H89" s="44"/>
      <c r="I89" s="44"/>
      <c r="J89" s="44"/>
      <c r="K89" s="28"/>
      <c r="L89" s="28"/>
    </row>
    <row r="90" spans="2:12" ht="15" customHeight="1">
      <c r="B90" s="46"/>
      <c r="C90" s="42" t="s">
        <v>13</v>
      </c>
      <c r="D90" s="56"/>
      <c r="E90" s="44">
        <f ca="1">F90-G90</f>
        <v>-832726</v>
      </c>
      <c r="F90" s="51">
        <v>1013510</v>
      </c>
      <c r="G90" s="51">
        <v>1846236</v>
      </c>
      <c r="H90" s="51">
        <f ca="1">I90-J90</f>
        <v>-832726</v>
      </c>
      <c r="I90" s="51">
        <v>1013510</v>
      </c>
      <c r="J90" s="51">
        <v>1846236</v>
      </c>
      <c r="K90" s="28"/>
      <c r="L90" s="28"/>
    </row>
    <row r="91" spans="2:12" ht="15" customHeight="1">
      <c r="B91" s="46"/>
      <c r="C91" s="42" t="s">
        <v>14</v>
      </c>
      <c r="D91" s="56"/>
      <c r="E91" s="44">
        <f ca="1">F91-G91</f>
        <v>-1192460</v>
      </c>
      <c r="F91" s="51">
        <v>710894</v>
      </c>
      <c r="G91" s="51">
        <v>1903354</v>
      </c>
      <c r="H91" s="51">
        <f ca="1">I91-J91</f>
        <v>-1192460</v>
      </c>
      <c r="I91" s="51">
        <v>710894</v>
      </c>
      <c r="J91" s="51">
        <v>1903354</v>
      </c>
      <c r="K91" s="28"/>
      <c r="L91" s="28"/>
    </row>
    <row r="92" spans="2:12" ht="15" customHeight="1">
      <c r="B92" s="46"/>
      <c r="C92" s="42"/>
      <c r="D92" s="56"/>
      <c r="E92" s="44"/>
      <c r="F92" s="51"/>
      <c r="G92" s="51"/>
      <c r="H92" s="51"/>
      <c r="I92" s="51"/>
      <c r="J92" s="51"/>
      <c r="K92" s="28"/>
      <c r="L92" s="28"/>
    </row>
    <row r="93" spans="2:12" ht="15" customHeight="1">
      <c r="B93" s="46" t="s">
        <v>34</v>
      </c>
      <c r="C93" s="47"/>
      <c r="D93" s="56">
        <f ca="1">D89+1</f>
        <v>21</v>
      </c>
      <c r="E93" s="44"/>
      <c r="F93" s="51"/>
      <c r="G93" s="51"/>
      <c r="H93" s="51"/>
      <c r="I93" s="51"/>
      <c r="J93" s="51"/>
      <c r="K93" s="28"/>
      <c r="L93" s="28"/>
    </row>
    <row r="94" spans="2:12" ht="15" customHeight="1">
      <c r="B94" s="46"/>
      <c r="C94" s="42" t="s">
        <v>13</v>
      </c>
      <c r="D94" s="56"/>
      <c r="E94" s="44">
        <f ca="1">F94-G94</f>
        <v>455857</v>
      </c>
      <c r="F94" s="51">
        <v>530771</v>
      </c>
      <c r="G94" s="51">
        <v>74914</v>
      </c>
      <c r="H94" s="51">
        <f ca="1">I94-J94</f>
        <v>455857</v>
      </c>
      <c r="I94" s="51">
        <v>530771</v>
      </c>
      <c r="J94" s="51">
        <v>74914</v>
      </c>
      <c r="K94" s="28"/>
      <c r="L94" s="28"/>
    </row>
    <row r="95" spans="2:12" ht="15" customHeight="1">
      <c r="B95" s="46"/>
      <c r="C95" s="42" t="s">
        <v>14</v>
      </c>
      <c r="D95" s="56"/>
      <c r="E95" s="44">
        <f ca="1">F95-G95+1</f>
        <v>1935747</v>
      </c>
      <c r="F95" s="51">
        <v>2019950</v>
      </c>
      <c r="G95" s="51">
        <v>84204</v>
      </c>
      <c r="H95" s="51">
        <f ca="1">I95-J95+1</f>
        <v>1935747</v>
      </c>
      <c r="I95" s="51">
        <v>2019950</v>
      </c>
      <c r="J95" s="51">
        <v>84204</v>
      </c>
      <c r="K95" s="28"/>
      <c r="L95" s="28"/>
    </row>
    <row r="96" spans="2:12" ht="15" customHeight="1">
      <c r="B96" s="46"/>
      <c r="C96" s="42"/>
      <c r="D96" s="56"/>
      <c r="E96" s="44"/>
      <c r="F96" s="51"/>
      <c r="G96" s="51"/>
      <c r="H96" s="51"/>
      <c r="I96" s="51"/>
      <c r="J96" s="51"/>
      <c r="K96" s="28"/>
      <c r="L96" s="28"/>
    </row>
    <row r="97" spans="2:12" ht="54">
      <c r="B97" s="54" t="s">
        <v>35</v>
      </c>
      <c r="C97" s="1"/>
      <c r="D97" s="56">
        <f ca="1">D93+1</f>
        <v>22</v>
      </c>
      <c r="E97" s="44"/>
      <c r="F97" s="51"/>
      <c r="G97" s="51"/>
      <c r="H97" s="51"/>
      <c r="I97" s="51"/>
      <c r="J97" s="51"/>
      <c r="K97" s="28"/>
      <c r="L97" s="28"/>
    </row>
    <row r="98" spans="2:12" ht="15" customHeight="1">
      <c r="B98" s="46"/>
      <c r="C98" s="42" t="s">
        <v>13</v>
      </c>
      <c r="D98" s="56"/>
      <c r="E98" s="44">
        <f ca="1">F98-G98</f>
        <v>13620000</v>
      </c>
      <c r="F98" s="51">
        <v>13620000</v>
      </c>
      <c r="G98" s="51">
        <v>0</v>
      </c>
      <c r="H98" s="51">
        <f ca="1">I98-J98</f>
        <v>13620000</v>
      </c>
      <c r="I98" s="51">
        <v>13620000</v>
      </c>
      <c r="J98" s="51">
        <v>0</v>
      </c>
      <c r="K98" s="28"/>
      <c r="L98" s="28"/>
    </row>
    <row r="99" spans="2:12" ht="15" customHeight="1">
      <c r="B99" s="46"/>
      <c r="C99" s="42" t="s">
        <v>14</v>
      </c>
      <c r="D99" s="56"/>
      <c r="E99" s="44">
        <f ca="1">F99-G99</f>
        <v>14068399</v>
      </c>
      <c r="F99" s="51">
        <v>14068399</v>
      </c>
      <c r="G99" s="51">
        <v>0</v>
      </c>
      <c r="H99" s="51">
        <f ca="1">I99-J99</f>
        <v>14068399</v>
      </c>
      <c r="I99" s="51">
        <v>14068399</v>
      </c>
      <c r="J99" s="51">
        <v>0</v>
      </c>
      <c r="K99" s="28"/>
      <c r="L99" s="28"/>
    </row>
    <row r="100" spans="2:12" ht="15" customHeight="1">
      <c r="B100" s="46"/>
      <c r="C100" s="42"/>
      <c r="D100" s="56"/>
      <c r="E100" s="44"/>
      <c r="F100" s="51"/>
      <c r="G100" s="51"/>
      <c r="H100" s="51"/>
      <c r="I100" s="51"/>
      <c r="J100" s="51"/>
      <c r="K100" s="28"/>
      <c r="L100" s="28"/>
    </row>
    <row r="101" spans="2:12" ht="15" customHeight="1">
      <c r="B101" s="68" t="s">
        <v>36</v>
      </c>
      <c r="C101" s="69"/>
      <c r="D101" s="56">
        <f ca="1">D97+1</f>
        <v>23</v>
      </c>
      <c r="E101" s="44"/>
      <c r="F101" s="51"/>
      <c r="G101" s="51"/>
      <c r="H101" s="51"/>
      <c r="I101" s="51"/>
      <c r="J101" s="51"/>
      <c r="K101" s="28"/>
      <c r="L101" s="28"/>
    </row>
    <row r="102" spans="2:12" ht="15" customHeight="1">
      <c r="B102" s="40"/>
      <c r="C102" s="42" t="s">
        <v>13</v>
      </c>
      <c r="D102" s="56"/>
      <c r="E102" s="44">
        <f ca="1">F102-G102</f>
        <v>3055</v>
      </c>
      <c r="F102" s="51">
        <v>85949826</v>
      </c>
      <c r="G102" s="51">
        <v>85946771</v>
      </c>
      <c r="H102" s="51">
        <f ca="1">I102-J102</f>
        <v>3055</v>
      </c>
      <c r="I102" s="51">
        <v>85949826</v>
      </c>
      <c r="J102" s="51">
        <v>85946771</v>
      </c>
      <c r="K102" s="28"/>
      <c r="L102" s="28"/>
    </row>
    <row r="103" spans="2:12" ht="15" customHeight="1">
      <c r="B103" s="40"/>
      <c r="C103" s="42" t="s">
        <v>14</v>
      </c>
      <c r="D103" s="56"/>
      <c r="E103" s="44">
        <f ca="1">F103-G103</f>
        <v>12418527</v>
      </c>
      <c r="F103" s="51">
        <v>86872382</v>
      </c>
      <c r="G103" s="51">
        <v>74453855</v>
      </c>
      <c r="H103" s="51">
        <f ca="1">I103-J103</f>
        <v>12418527</v>
      </c>
      <c r="I103" s="51">
        <v>86872382</v>
      </c>
      <c r="J103" s="51">
        <v>74453855</v>
      </c>
      <c r="K103" s="28"/>
      <c r="L103" s="28"/>
    </row>
    <row r="104" spans="2:12" ht="15" customHeight="1">
      <c r="B104" s="40"/>
      <c r="C104" s="42"/>
      <c r="D104" s="56"/>
      <c r="E104" s="44"/>
      <c r="F104" s="51"/>
      <c r="G104" s="51"/>
      <c r="H104" s="51"/>
      <c r="I104" s="51"/>
      <c r="J104" s="51"/>
      <c r="K104" s="28"/>
      <c r="L104" s="28"/>
    </row>
    <row r="105" spans="2:12" ht="15" customHeight="1">
      <c r="B105" s="68" t="s">
        <v>37</v>
      </c>
      <c r="C105" s="69"/>
      <c r="D105" s="21">
        <f ca="1">D101+1</f>
        <v>24</v>
      </c>
      <c r="E105" s="44"/>
      <c r="F105" s="51"/>
      <c r="G105" s="51"/>
      <c r="H105" s="51"/>
      <c r="I105" s="51"/>
      <c r="J105" s="51"/>
      <c r="K105" s="28"/>
      <c r="L105" s="28"/>
    </row>
    <row r="106" spans="2:12" ht="15" customHeight="1">
      <c r="B106" s="40"/>
      <c r="C106" s="42" t="s">
        <v>13</v>
      </c>
      <c r="D106" s="56"/>
      <c r="E106" s="44">
        <f ca="1">F106-G106</f>
        <v>-428973</v>
      </c>
      <c r="F106" s="44">
        <v>110379</v>
      </c>
      <c r="G106" s="44">
        <v>539352</v>
      </c>
      <c r="H106" s="44">
        <f ca="1">I106-J106</f>
        <v>-428973</v>
      </c>
      <c r="I106" s="44">
        <v>110379</v>
      </c>
      <c r="J106" s="44">
        <v>539352</v>
      </c>
      <c r="K106" s="28"/>
      <c r="L106" s="28"/>
    </row>
    <row r="107" spans="2:12" ht="15" customHeight="1">
      <c r="B107" s="40"/>
      <c r="C107" s="42" t="s">
        <v>14</v>
      </c>
      <c r="D107" s="56"/>
      <c r="E107" s="44">
        <f ca="1">F107-G107</f>
        <v>-48558</v>
      </c>
      <c r="F107" s="44">
        <v>137887</v>
      </c>
      <c r="G107" s="44">
        <v>186445</v>
      </c>
      <c r="H107" s="44">
        <f ca="1">I107-J107</f>
        <v>-48558</v>
      </c>
      <c r="I107" s="44">
        <v>137887</v>
      </c>
      <c r="J107" s="44">
        <v>186445</v>
      </c>
      <c r="K107" s="28"/>
      <c r="L107" s="28"/>
    </row>
    <row r="108" spans="2:12" ht="15" customHeight="1">
      <c r="B108" s="40"/>
      <c r="C108" s="42"/>
      <c r="D108" s="56"/>
      <c r="E108" s="44"/>
      <c r="F108" s="44"/>
      <c r="G108" s="44"/>
      <c r="H108" s="44"/>
      <c r="I108" s="44"/>
      <c r="J108" s="44"/>
      <c r="K108" s="28"/>
      <c r="L108" s="28"/>
    </row>
    <row r="109" spans="2:12" ht="42" customHeight="1">
      <c r="B109" s="54" t="s">
        <v>38</v>
      </c>
      <c r="C109" s="55"/>
      <c r="D109" s="56">
        <f ca="1">D105+1</f>
        <v>25</v>
      </c>
      <c r="E109" s="44"/>
      <c r="F109" s="44"/>
      <c r="G109" s="44"/>
      <c r="H109" s="44"/>
      <c r="I109" s="44"/>
      <c r="J109" s="44"/>
      <c r="K109" s="28"/>
      <c r="L109" s="28"/>
    </row>
    <row r="110" spans="2:12" ht="15" customHeight="1">
      <c r="B110" s="40"/>
      <c r="C110" s="42" t="s">
        <v>13</v>
      </c>
      <c r="D110" s="21"/>
      <c r="E110" s="44">
        <f ca="1">F110-G110</f>
        <v>-1769653</v>
      </c>
      <c r="F110" s="51">
        <v>0</v>
      </c>
      <c r="G110" s="51">
        <v>1769653</v>
      </c>
      <c r="H110" s="51">
        <f ca="1">I110-J110</f>
        <v>-1769653</v>
      </c>
      <c r="I110" s="51">
        <v>0</v>
      </c>
      <c r="J110" s="51">
        <v>1769653</v>
      </c>
      <c r="K110" s="28"/>
      <c r="L110" s="28"/>
    </row>
    <row r="111" spans="2:12" ht="15" customHeight="1">
      <c r="B111" s="40"/>
      <c r="C111" s="42" t="s">
        <v>14</v>
      </c>
      <c r="D111" s="21"/>
      <c r="E111" s="44">
        <f ca="1">F111-G111</f>
        <v>-1552524</v>
      </c>
      <c r="F111" s="51">
        <v>0</v>
      </c>
      <c r="G111" s="51">
        <v>1552524</v>
      </c>
      <c r="H111" s="51">
        <f ca="1">I111-J111</f>
        <v>-1552524</v>
      </c>
      <c r="I111" s="51">
        <v>0</v>
      </c>
      <c r="J111" s="51">
        <v>1552524</v>
      </c>
      <c r="K111" s="28"/>
      <c r="L111" s="28"/>
    </row>
    <row r="112" spans="2:12" ht="15" customHeight="1">
      <c r="B112" s="40"/>
      <c r="C112" s="45"/>
      <c r="D112" s="21"/>
      <c r="E112" s="44"/>
      <c r="F112" s="44"/>
      <c r="G112" s="44"/>
      <c r="H112" s="44"/>
      <c r="I112" s="44"/>
      <c r="J112" s="44"/>
      <c r="K112" s="28"/>
      <c r="L112" s="28"/>
    </row>
    <row r="113" spans="2:12" ht="15" customHeight="1">
      <c r="B113" s="40" t="s">
        <v>39</v>
      </c>
      <c r="C113" s="45"/>
      <c r="D113" s="21">
        <f ca="1">D109+1</f>
        <v>26</v>
      </c>
      <c r="E113" s="70"/>
      <c r="F113" s="44"/>
      <c r="G113" s="44"/>
      <c r="H113" s="44"/>
      <c r="I113" s="44"/>
      <c r="J113" s="44"/>
      <c r="K113" s="28"/>
      <c r="L113" s="28"/>
    </row>
    <row r="114" spans="2:12" ht="15" customHeight="1">
      <c r="B114" s="40"/>
      <c r="C114" s="42" t="s">
        <v>13</v>
      </c>
      <c r="D114" s="21"/>
      <c r="E114" s="70">
        <f ca="1">F114-G114</f>
        <v>0</v>
      </c>
      <c r="F114" s="51">
        <v>20000000</v>
      </c>
      <c r="G114" s="51">
        <v>20000000</v>
      </c>
      <c r="H114" s="51">
        <f ca="1">I114-J114</f>
        <v>0</v>
      </c>
      <c r="I114" s="51">
        <v>20000000</v>
      </c>
      <c r="J114" s="51">
        <v>20000000</v>
      </c>
      <c r="K114" s="28"/>
      <c r="L114" s="28"/>
    </row>
    <row r="115" spans="2:12" ht="15" customHeight="1">
      <c r="B115" s="40"/>
      <c r="C115" s="42" t="s">
        <v>14</v>
      </c>
      <c r="D115" s="21"/>
      <c r="E115" s="44">
        <f ca="1">F115-G115</f>
        <v>0</v>
      </c>
      <c r="F115" s="44">
        <v>0</v>
      </c>
      <c r="G115" s="44">
        <v>0</v>
      </c>
      <c r="H115" s="43">
        <f ca="1">I115-J115</f>
        <v>0</v>
      </c>
      <c r="I115" s="44">
        <v>0</v>
      </c>
      <c r="J115" s="44">
        <v>0</v>
      </c>
      <c r="K115" s="28"/>
      <c r="L115" s="28"/>
    </row>
    <row r="116" spans="2:12" ht="15" customHeight="1">
      <c r="B116" s="40"/>
      <c r="C116" s="45"/>
      <c r="D116" s="21"/>
      <c r="E116" s="44"/>
      <c r="F116" s="44"/>
      <c r="G116" s="44"/>
      <c r="H116" s="43"/>
      <c r="I116" s="44"/>
      <c r="J116" s="44"/>
      <c r="K116" s="28"/>
      <c r="L116" s="28"/>
    </row>
    <row r="117" spans="2:12" ht="15" customHeight="1">
      <c r="B117" s="40" t="s">
        <v>40</v>
      </c>
      <c r="C117" s="45"/>
      <c r="D117" s="21">
        <f ca="1">D113+1</f>
        <v>27</v>
      </c>
      <c r="E117" s="44"/>
      <c r="F117" s="44"/>
      <c r="G117" s="44"/>
      <c r="H117" s="43"/>
      <c r="I117" s="44"/>
      <c r="J117" s="44"/>
      <c r="K117" s="28"/>
      <c r="L117" s="28"/>
    </row>
    <row r="118" spans="2:12" ht="15" customHeight="1">
      <c r="B118" s="40"/>
      <c r="C118" s="42" t="s">
        <v>13</v>
      </c>
      <c r="D118" s="21"/>
      <c r="E118" s="44">
        <f ca="1">F118-G118</f>
        <v>7787571</v>
      </c>
      <c r="F118" s="51">
        <v>114624236</v>
      </c>
      <c r="G118" s="51">
        <v>106836665</v>
      </c>
      <c r="H118" s="51">
        <f ca="1">I118-J118</f>
        <v>7787571</v>
      </c>
      <c r="I118" s="51">
        <v>7787571</v>
      </c>
      <c r="J118" s="51">
        <v>0</v>
      </c>
      <c r="K118" s="28"/>
      <c r="L118" s="28"/>
    </row>
    <row r="119" spans="2:12" ht="15" customHeight="1">
      <c r="B119" s="19"/>
      <c r="C119" s="42" t="s">
        <v>14</v>
      </c>
      <c r="D119" s="21"/>
      <c r="E119" s="44">
        <f ca="1">F119-G119-1</f>
        <v>-13355958</v>
      </c>
      <c r="F119" s="44">
        <v>117844214</v>
      </c>
      <c r="G119" s="44">
        <v>131200171</v>
      </c>
      <c r="H119" s="43">
        <f ca="1">I119-J119</f>
        <v>-13355958</v>
      </c>
      <c r="I119" s="44">
        <v>0</v>
      </c>
      <c r="J119" s="44">
        <v>13355958</v>
      </c>
      <c r="K119" s="28"/>
      <c r="L119" s="28"/>
    </row>
    <row r="120" spans="2:12" ht="15" customHeight="1">
      <c r="B120" s="31"/>
      <c r="C120" s="71"/>
      <c r="D120" s="33"/>
      <c r="E120" s="72"/>
      <c r="F120" s="73"/>
      <c r="G120" s="72"/>
      <c r="H120" s="74"/>
      <c r="I120" s="73"/>
      <c r="J120" s="72"/>
      <c r="K120" s="28"/>
      <c r="L120" s="28"/>
    </row>
    <row r="121" spans="2:12" s="80" customFormat="1" ht="15" customHeight="1">
      <c r="B121" s="36"/>
      <c r="C121" s="36"/>
      <c r="D121" s="75"/>
      <c r="E121" s="76"/>
      <c r="F121" s="76"/>
      <c r="G121" s="76"/>
      <c r="H121" s="77"/>
      <c r="I121" s="78"/>
      <c r="J121" s="78"/>
      <c r="K121" s="79"/>
      <c r="L121" s="79"/>
    </row>
    <row r="122" spans="2:12" s="80" customFormat="1" ht="18">
      <c r="B122" s="36"/>
      <c r="C122" s="36"/>
      <c r="D122" s="36"/>
      <c r="E122" s="36"/>
      <c r="F122" s="36"/>
      <c r="G122" s="36"/>
      <c r="H122" s="36"/>
      <c r="I122" s="36"/>
      <c r="J122" s="36"/>
    </row>
    <row r="123" spans="2:12" ht="18">
      <c r="B123" s="81"/>
      <c r="C123" s="36"/>
      <c r="D123" s="81"/>
      <c r="E123" s="81"/>
      <c r="F123" s="81"/>
      <c r="G123" s="81"/>
      <c r="H123" s="81"/>
      <c r="I123" s="81"/>
      <c r="J123" s="81"/>
    </row>
    <row r="124" spans="2:12" ht="18">
      <c r="B124" s="81"/>
      <c r="C124" s="36"/>
      <c r="D124" s="81"/>
      <c r="E124" s="81"/>
      <c r="F124" s="81"/>
      <c r="G124" s="81"/>
      <c r="H124" s="81"/>
      <c r="I124" s="81"/>
      <c r="J124" s="81"/>
    </row>
    <row r="125" spans="2:12" ht="18">
      <c r="B125" s="81"/>
      <c r="C125" s="36"/>
      <c r="D125" s="81"/>
      <c r="E125" s="81"/>
      <c r="F125" s="81"/>
      <c r="G125" s="81"/>
      <c r="H125" s="81"/>
      <c r="I125" s="81"/>
      <c r="J125" s="81"/>
    </row>
    <row r="126" spans="2:12" ht="18">
      <c r="B126" s="81"/>
      <c r="C126" s="36"/>
      <c r="D126" s="81"/>
      <c r="E126" s="81"/>
      <c r="F126" s="81"/>
      <c r="G126" s="81"/>
      <c r="H126" s="81"/>
      <c r="I126" s="81"/>
      <c r="J126" s="81"/>
    </row>
    <row r="127" spans="2:12" ht="18">
      <c r="B127" s="81"/>
      <c r="C127" s="36"/>
      <c r="D127" s="81"/>
      <c r="E127" s="81"/>
      <c r="F127" s="82"/>
      <c r="G127" s="82"/>
      <c r="H127" s="82"/>
      <c r="I127" s="82"/>
      <c r="J127" s="82"/>
    </row>
    <row r="128" spans="2:12" ht="18">
      <c r="B128" s="81"/>
      <c r="C128" s="36"/>
      <c r="D128" s="81"/>
      <c r="E128" s="81"/>
      <c r="F128" s="82"/>
      <c r="G128" s="82"/>
      <c r="H128" s="82"/>
      <c r="I128" s="82"/>
      <c r="J128" s="82"/>
    </row>
    <row r="129" spans="2:10" ht="18">
      <c r="B129" s="81"/>
      <c r="C129" s="36"/>
      <c r="D129" s="81"/>
      <c r="E129" s="81"/>
      <c r="F129" s="82"/>
      <c r="G129" s="82"/>
      <c r="H129" s="82"/>
      <c r="I129" s="82"/>
      <c r="J129" s="82"/>
    </row>
    <row r="130" spans="2:10" ht="18">
      <c r="B130" s="81"/>
      <c r="C130" s="36"/>
      <c r="D130" s="81"/>
      <c r="E130" s="81"/>
      <c r="F130" s="82"/>
      <c r="G130" s="82"/>
      <c r="H130" s="82"/>
      <c r="I130" s="82"/>
      <c r="J130" s="82"/>
    </row>
    <row r="131" spans="2:10" ht="18">
      <c r="B131" s="81"/>
      <c r="C131" s="36"/>
      <c r="D131" s="81"/>
      <c r="E131" s="81"/>
      <c r="F131" s="82"/>
      <c r="G131" s="82"/>
      <c r="H131" s="82"/>
      <c r="I131" s="82"/>
      <c r="J131" s="82"/>
    </row>
    <row r="132" spans="2:10" ht="18">
      <c r="B132" s="81"/>
      <c r="C132" s="36"/>
      <c r="D132" s="81"/>
      <c r="E132" s="81"/>
      <c r="F132" s="82"/>
      <c r="G132" s="82"/>
      <c r="H132" s="82"/>
      <c r="I132" s="82"/>
      <c r="J132" s="82"/>
    </row>
    <row r="133" spans="2:10" ht="18">
      <c r="B133" s="81"/>
      <c r="C133" s="36"/>
      <c r="D133" s="81"/>
      <c r="E133" s="81"/>
      <c r="F133" s="82"/>
      <c r="G133" s="82"/>
      <c r="H133" s="82"/>
      <c r="I133" s="82"/>
      <c r="J133" s="82"/>
    </row>
    <row r="134" spans="2:10" ht="18">
      <c r="B134" s="81"/>
      <c r="C134" s="36"/>
      <c r="D134" s="81"/>
      <c r="E134" s="81"/>
      <c r="F134" s="82"/>
      <c r="G134" s="82"/>
      <c r="H134" s="82"/>
      <c r="I134" s="82"/>
      <c r="J134" s="82"/>
    </row>
    <row r="135" spans="2:10" ht="18">
      <c r="B135" s="81"/>
      <c r="C135" s="36"/>
      <c r="D135" s="81"/>
      <c r="E135" s="81"/>
      <c r="F135" s="82"/>
      <c r="G135" s="82"/>
      <c r="H135" s="82"/>
      <c r="I135" s="82"/>
      <c r="J135" s="82"/>
    </row>
    <row r="136" spans="2:10" ht="18">
      <c r="B136" s="81"/>
      <c r="C136" s="36"/>
      <c r="D136" s="81"/>
      <c r="E136" s="81"/>
      <c r="F136" s="82"/>
      <c r="G136" s="82"/>
      <c r="H136" s="82"/>
      <c r="I136" s="82"/>
      <c r="J136" s="82"/>
    </row>
    <row r="137" spans="2:10" ht="18">
      <c r="B137" s="81"/>
      <c r="C137" s="36"/>
      <c r="D137" s="81"/>
      <c r="E137" s="81"/>
      <c r="F137" s="82"/>
      <c r="G137" s="82"/>
      <c r="H137" s="82"/>
      <c r="I137" s="82"/>
      <c r="J137" s="82"/>
    </row>
    <row r="138" spans="2:10" ht="18">
      <c r="B138" s="81"/>
      <c r="C138" s="36"/>
      <c r="D138" s="81"/>
      <c r="E138" s="81"/>
      <c r="F138" s="81"/>
      <c r="G138" s="81"/>
      <c r="H138" s="81"/>
      <c r="I138" s="81"/>
      <c r="J138" s="81"/>
    </row>
    <row r="139" spans="2:10" ht="18">
      <c r="B139" s="81"/>
      <c r="C139" s="36"/>
      <c r="D139" s="81"/>
      <c r="E139" s="81"/>
      <c r="F139" s="81"/>
      <c r="G139" s="81"/>
      <c r="H139" s="81"/>
      <c r="I139" s="81"/>
      <c r="J139" s="81"/>
    </row>
    <row r="140" spans="2:10" ht="18">
      <c r="B140" s="81"/>
      <c r="C140" s="36"/>
      <c r="D140" s="81"/>
      <c r="E140" s="81"/>
      <c r="F140" s="81"/>
      <c r="G140" s="81"/>
      <c r="H140" s="81"/>
      <c r="I140" s="81"/>
      <c r="J140" s="81"/>
    </row>
    <row r="141" spans="2:10" ht="18">
      <c r="B141" s="81"/>
      <c r="C141" s="36"/>
      <c r="D141" s="81"/>
      <c r="E141" s="81"/>
      <c r="F141" s="81"/>
      <c r="G141" s="81"/>
      <c r="H141" s="81"/>
      <c r="I141" s="81"/>
      <c r="J141" s="81"/>
    </row>
    <row r="142" spans="2:10" ht="18">
      <c r="B142" s="81"/>
      <c r="C142" s="36"/>
      <c r="D142" s="81"/>
      <c r="E142" s="81"/>
      <c r="F142" s="81"/>
      <c r="G142" s="81"/>
      <c r="H142" s="81"/>
      <c r="I142" s="81"/>
      <c r="J142" s="81"/>
    </row>
    <row r="143" spans="2:10" ht="18">
      <c r="B143" s="81"/>
      <c r="C143" s="36"/>
      <c r="D143" s="81"/>
      <c r="E143" s="81"/>
      <c r="F143" s="81"/>
      <c r="G143" s="81"/>
      <c r="H143" s="81"/>
      <c r="I143" s="81"/>
      <c r="J143" s="81"/>
    </row>
    <row r="144" spans="2:10" ht="18">
      <c r="B144" s="81"/>
      <c r="C144" s="36"/>
      <c r="D144" s="81"/>
      <c r="E144" s="81"/>
      <c r="F144" s="81"/>
      <c r="G144" s="81"/>
      <c r="H144" s="81"/>
      <c r="I144" s="81"/>
      <c r="J144" s="81"/>
    </row>
    <row r="145" spans="2:10" ht="18">
      <c r="B145" s="81"/>
      <c r="C145" s="36"/>
      <c r="D145" s="81"/>
      <c r="E145" s="81"/>
      <c r="F145" s="81"/>
      <c r="G145" s="81"/>
      <c r="H145" s="81"/>
      <c r="I145" s="81"/>
      <c r="J145" s="81"/>
    </row>
    <row r="146" spans="2:10" ht="18">
      <c r="B146" s="81"/>
      <c r="C146" s="36"/>
      <c r="D146" s="81"/>
      <c r="E146" s="81"/>
      <c r="F146" s="81"/>
      <c r="G146" s="81"/>
      <c r="H146" s="81"/>
      <c r="I146" s="81"/>
      <c r="J146" s="81"/>
    </row>
    <row r="147" spans="2:10" ht="18">
      <c r="B147" s="81"/>
      <c r="C147" s="36"/>
      <c r="D147" s="81"/>
      <c r="E147" s="81"/>
      <c r="F147" s="81"/>
      <c r="G147" s="81"/>
      <c r="H147" s="81"/>
      <c r="I147" s="81"/>
      <c r="J147" s="81"/>
    </row>
    <row r="148" spans="2:10" ht="18">
      <c r="B148" s="81"/>
      <c r="C148" s="36"/>
      <c r="D148" s="81"/>
      <c r="E148" s="81"/>
      <c r="F148" s="81"/>
      <c r="G148" s="81"/>
      <c r="H148" s="81"/>
      <c r="I148" s="81"/>
      <c r="J148" s="81"/>
    </row>
    <row r="149" spans="2:10" ht="18">
      <c r="B149" s="81"/>
      <c r="C149" s="36"/>
      <c r="D149" s="81"/>
      <c r="E149" s="81"/>
      <c r="F149" s="81"/>
      <c r="G149" s="81"/>
      <c r="H149" s="81"/>
      <c r="I149" s="81"/>
      <c r="J149" s="81"/>
    </row>
    <row r="150" spans="2:10" ht="16.5" customHeight="1">
      <c r="B150" s="81"/>
      <c r="C150" s="36"/>
      <c r="D150" s="81"/>
      <c r="E150" s="81"/>
      <c r="F150" s="81"/>
      <c r="G150" s="81"/>
      <c r="H150" s="81"/>
      <c r="I150" s="81"/>
      <c r="J150" s="81"/>
    </row>
    <row r="151" spans="2:10" ht="16.5" customHeight="1">
      <c r="B151" s="81"/>
      <c r="C151" s="36"/>
      <c r="D151" s="81"/>
      <c r="E151" s="81"/>
      <c r="F151" s="81"/>
      <c r="G151" s="81"/>
      <c r="H151" s="81"/>
      <c r="I151" s="81"/>
      <c r="J151" s="81"/>
    </row>
    <row r="152" spans="2:10" ht="16.5" customHeight="1">
      <c r="B152" s="81"/>
      <c r="C152" s="36"/>
      <c r="D152" s="81"/>
      <c r="E152" s="81"/>
      <c r="F152" s="81"/>
      <c r="G152" s="81"/>
      <c r="H152" s="81"/>
      <c r="I152" s="81"/>
      <c r="J152" s="81"/>
    </row>
    <row r="153" spans="2:10" ht="16.5" customHeight="1">
      <c r="B153" s="81"/>
      <c r="C153" s="36"/>
      <c r="D153" s="81"/>
      <c r="E153" s="81"/>
      <c r="F153" s="81"/>
      <c r="G153" s="81"/>
      <c r="H153" s="81"/>
      <c r="I153" s="81"/>
      <c r="J153" s="81"/>
    </row>
    <row r="154" spans="2:10" ht="18">
      <c r="B154" s="81"/>
      <c r="C154" s="36"/>
      <c r="D154" s="81"/>
      <c r="E154" s="81"/>
      <c r="F154" s="81"/>
      <c r="G154" s="81"/>
      <c r="H154" s="81"/>
      <c r="I154" s="81"/>
      <c r="J154" s="81"/>
    </row>
    <row r="155" spans="2:10" ht="18">
      <c r="B155" s="81"/>
      <c r="C155" s="36"/>
      <c r="D155" s="81"/>
      <c r="E155" s="81"/>
      <c r="F155" s="81"/>
      <c r="G155" s="81"/>
      <c r="H155" s="81"/>
      <c r="I155" s="81"/>
      <c r="J155" s="81"/>
    </row>
    <row r="156" spans="2:10" ht="18">
      <c r="B156" s="81"/>
      <c r="C156" s="36"/>
      <c r="D156" s="81"/>
      <c r="E156" s="81"/>
      <c r="F156" s="81"/>
      <c r="G156" s="81"/>
      <c r="H156" s="81"/>
      <c r="I156" s="81"/>
      <c r="J156" s="81"/>
    </row>
    <row r="157" spans="2:10" ht="18">
      <c r="B157" s="81"/>
      <c r="C157" s="36"/>
      <c r="D157" s="81"/>
      <c r="E157" s="81"/>
      <c r="F157" s="81"/>
      <c r="G157" s="81"/>
      <c r="H157" s="81"/>
      <c r="I157" s="81"/>
      <c r="J157" s="81"/>
    </row>
    <row r="158" spans="2:10" ht="18">
      <c r="B158" s="81"/>
      <c r="C158" s="36"/>
      <c r="D158" s="81"/>
      <c r="E158" s="81"/>
      <c r="F158" s="81"/>
      <c r="G158" s="81"/>
      <c r="H158" s="81"/>
      <c r="I158" s="81"/>
      <c r="J158" s="81"/>
    </row>
    <row r="159" spans="2:10" ht="18">
      <c r="B159" s="81"/>
      <c r="C159" s="36"/>
      <c r="D159" s="81"/>
      <c r="E159" s="81"/>
      <c r="F159" s="81"/>
      <c r="G159" s="81"/>
      <c r="H159" s="81"/>
      <c r="I159" s="81"/>
      <c r="J159" s="81"/>
    </row>
    <row r="160" spans="2:10" ht="18">
      <c r="B160" s="81"/>
      <c r="C160" s="36"/>
      <c r="D160" s="81"/>
      <c r="E160" s="81"/>
      <c r="F160" s="81"/>
      <c r="G160" s="81"/>
      <c r="H160" s="81"/>
      <c r="I160" s="81"/>
      <c r="J160" s="81"/>
    </row>
    <row r="161" spans="2:10" ht="18">
      <c r="B161" s="81"/>
      <c r="C161" s="36"/>
      <c r="D161" s="81"/>
      <c r="E161" s="81"/>
      <c r="F161" s="81"/>
      <c r="G161" s="81"/>
      <c r="H161" s="81"/>
      <c r="I161" s="81"/>
      <c r="J161" s="81"/>
    </row>
    <row r="162" spans="2:10" ht="18">
      <c r="B162" s="81"/>
      <c r="C162" s="36"/>
      <c r="D162" s="81"/>
      <c r="E162" s="81"/>
      <c r="F162" s="81"/>
      <c r="G162" s="81"/>
      <c r="H162" s="81"/>
      <c r="I162" s="81"/>
      <c r="J162" s="81"/>
    </row>
    <row r="163" spans="2:10" ht="18">
      <c r="B163" s="81"/>
      <c r="C163" s="36"/>
      <c r="D163" s="81"/>
      <c r="E163" s="81"/>
      <c r="F163" s="81"/>
      <c r="G163" s="81"/>
      <c r="H163" s="81"/>
      <c r="I163" s="81"/>
      <c r="J163" s="81"/>
    </row>
    <row r="164" spans="2:10" ht="18">
      <c r="B164" s="81"/>
      <c r="C164" s="36"/>
      <c r="D164" s="81"/>
      <c r="E164" s="81"/>
      <c r="F164" s="81"/>
      <c r="G164" s="81"/>
      <c r="H164" s="81"/>
      <c r="I164" s="81"/>
      <c r="J164" s="81"/>
    </row>
    <row r="165" spans="2:10" ht="18">
      <c r="B165" s="81"/>
      <c r="C165" s="36"/>
      <c r="D165" s="81"/>
      <c r="E165" s="81"/>
      <c r="F165" s="81"/>
      <c r="G165" s="81"/>
      <c r="H165" s="81"/>
      <c r="I165" s="81"/>
      <c r="J165" s="81"/>
    </row>
    <row r="166" spans="2:10" ht="18">
      <c r="B166" s="81"/>
      <c r="C166" s="36"/>
      <c r="D166" s="81"/>
      <c r="E166" s="81"/>
      <c r="F166" s="81"/>
      <c r="G166" s="81"/>
      <c r="H166" s="81"/>
      <c r="I166" s="81"/>
      <c r="J166" s="81"/>
    </row>
    <row r="167" spans="2:10" ht="18">
      <c r="B167" s="81"/>
      <c r="C167" s="36"/>
      <c r="D167" s="81"/>
      <c r="E167" s="81"/>
      <c r="F167" s="81"/>
      <c r="G167" s="81"/>
      <c r="H167" s="81"/>
      <c r="I167" s="81"/>
      <c r="J167" s="81"/>
    </row>
    <row r="168" spans="2:10" ht="18">
      <c r="B168" s="81"/>
      <c r="C168" s="36"/>
      <c r="D168" s="81"/>
      <c r="E168" s="81"/>
      <c r="F168" s="81"/>
      <c r="G168" s="81"/>
      <c r="H168" s="81"/>
      <c r="I168" s="81"/>
      <c r="J168" s="81"/>
    </row>
    <row r="169" spans="2:10" ht="18">
      <c r="B169" s="81"/>
      <c r="C169" s="36"/>
      <c r="D169" s="81"/>
      <c r="E169" s="81"/>
      <c r="F169" s="81"/>
      <c r="G169" s="81"/>
      <c r="H169" s="81"/>
      <c r="I169" s="81"/>
      <c r="J169" s="81"/>
    </row>
    <row r="170" spans="2:10" ht="18">
      <c r="B170" s="81"/>
      <c r="C170" s="36"/>
      <c r="D170" s="81"/>
      <c r="E170" s="81"/>
      <c r="F170" s="81"/>
      <c r="G170" s="81"/>
      <c r="H170" s="81"/>
      <c r="I170" s="81"/>
      <c r="J170" s="81"/>
    </row>
    <row r="171" spans="2:10" ht="18">
      <c r="B171" s="81"/>
      <c r="C171" s="36"/>
      <c r="D171" s="81"/>
      <c r="E171" s="81"/>
      <c r="F171" s="81"/>
      <c r="G171" s="81"/>
      <c r="H171" s="81"/>
      <c r="I171" s="81"/>
      <c r="J171" s="81"/>
    </row>
    <row r="172" spans="2:10" ht="18">
      <c r="B172" s="81"/>
      <c r="C172" s="36"/>
      <c r="D172" s="81"/>
      <c r="E172" s="81"/>
      <c r="F172" s="81"/>
      <c r="G172" s="81"/>
      <c r="H172" s="81"/>
      <c r="I172" s="81"/>
      <c r="J172" s="81"/>
    </row>
    <row r="173" spans="2:10" ht="18">
      <c r="B173" s="81"/>
      <c r="C173" s="36"/>
      <c r="D173" s="81"/>
      <c r="E173" s="81"/>
      <c r="F173" s="81"/>
      <c r="G173" s="81"/>
      <c r="H173" s="81"/>
      <c r="I173" s="81"/>
      <c r="J173" s="81"/>
    </row>
    <row r="174" spans="2:10" ht="18">
      <c r="B174" s="81"/>
      <c r="C174" s="36"/>
      <c r="D174" s="81"/>
      <c r="E174" s="81"/>
      <c r="F174" s="81"/>
      <c r="G174" s="81"/>
      <c r="H174" s="81"/>
      <c r="I174" s="81"/>
      <c r="J174" s="81"/>
    </row>
    <row r="175" spans="2:10" ht="18">
      <c r="B175" s="81"/>
      <c r="C175" s="36"/>
      <c r="D175" s="81"/>
      <c r="E175" s="81"/>
      <c r="F175" s="81"/>
      <c r="G175" s="81"/>
      <c r="H175" s="81"/>
      <c r="I175" s="81"/>
      <c r="J175" s="81"/>
    </row>
    <row r="176" spans="2:10" ht="18">
      <c r="B176" s="81"/>
      <c r="C176" s="36"/>
      <c r="D176" s="81"/>
      <c r="E176" s="81"/>
      <c r="F176" s="81"/>
      <c r="G176" s="81"/>
      <c r="H176" s="81"/>
      <c r="I176" s="81"/>
      <c r="J176" s="81"/>
    </row>
    <row r="177" spans="2:10" ht="18">
      <c r="B177" s="81"/>
      <c r="C177" s="36"/>
      <c r="D177" s="81"/>
      <c r="E177" s="81"/>
      <c r="F177" s="81"/>
      <c r="G177" s="81"/>
      <c r="H177" s="81"/>
      <c r="I177" s="81"/>
      <c r="J177" s="81"/>
    </row>
    <row r="178" spans="2:10" ht="18">
      <c r="B178" s="81"/>
      <c r="C178" s="36"/>
      <c r="D178" s="81"/>
      <c r="E178" s="81"/>
      <c r="F178" s="81"/>
      <c r="G178" s="81"/>
      <c r="H178" s="81"/>
      <c r="I178" s="81"/>
      <c r="J178" s="81"/>
    </row>
    <row r="179" spans="2:10" ht="18">
      <c r="B179" s="81"/>
      <c r="C179" s="36"/>
      <c r="D179" s="81"/>
      <c r="E179" s="81"/>
      <c r="F179" s="81"/>
      <c r="G179" s="81"/>
      <c r="H179" s="81"/>
      <c r="I179" s="81"/>
      <c r="J179" s="81"/>
    </row>
    <row r="180" spans="2:10" ht="18">
      <c r="B180" s="81"/>
      <c r="C180" s="36"/>
      <c r="D180" s="81"/>
      <c r="E180" s="81"/>
      <c r="F180" s="81"/>
      <c r="G180" s="81"/>
      <c r="H180" s="81"/>
      <c r="I180" s="81"/>
      <c r="J180" s="81"/>
    </row>
    <row r="181" spans="2:10" ht="18">
      <c r="B181" s="81"/>
      <c r="C181" s="36"/>
      <c r="D181" s="81"/>
      <c r="E181" s="81"/>
      <c r="F181" s="81"/>
      <c r="G181" s="81"/>
      <c r="H181" s="81"/>
      <c r="I181" s="81"/>
      <c r="J181" s="81"/>
    </row>
    <row r="182" spans="2:10" ht="18">
      <c r="B182" s="81"/>
      <c r="C182" s="36"/>
      <c r="D182" s="81"/>
      <c r="E182" s="81"/>
      <c r="F182" s="81"/>
      <c r="G182" s="81"/>
      <c r="H182" s="81"/>
      <c r="I182" s="81"/>
      <c r="J182" s="81"/>
    </row>
    <row r="183" spans="2:10" ht="18">
      <c r="B183" s="81"/>
      <c r="C183" s="36"/>
      <c r="D183" s="81"/>
      <c r="E183" s="81"/>
      <c r="F183" s="81"/>
      <c r="G183" s="81"/>
      <c r="H183" s="81"/>
      <c r="I183" s="81"/>
      <c r="J183" s="81"/>
    </row>
    <row r="184" spans="2:10" ht="18">
      <c r="B184" s="81"/>
      <c r="C184" s="36"/>
      <c r="D184" s="81"/>
      <c r="E184" s="81"/>
      <c r="F184" s="81"/>
      <c r="G184" s="81"/>
      <c r="H184" s="81"/>
      <c r="I184" s="81"/>
      <c r="J184" s="81"/>
    </row>
    <row r="185" spans="2:10" ht="18">
      <c r="B185" s="81"/>
      <c r="C185" s="36"/>
      <c r="D185" s="81"/>
      <c r="E185" s="81"/>
      <c r="F185" s="81"/>
      <c r="G185" s="81"/>
      <c r="H185" s="81"/>
      <c r="I185" s="81"/>
      <c r="J185" s="81"/>
    </row>
    <row r="186" spans="2:10" ht="18">
      <c r="B186" s="81"/>
      <c r="C186" s="36"/>
      <c r="D186" s="81"/>
      <c r="E186" s="81"/>
      <c r="F186" s="81"/>
      <c r="G186" s="81"/>
      <c r="H186" s="81"/>
      <c r="I186" s="81"/>
      <c r="J186" s="81"/>
    </row>
    <row r="187" spans="2:10" ht="18">
      <c r="B187" s="81"/>
      <c r="C187" s="36"/>
      <c r="D187" s="81"/>
      <c r="E187" s="81"/>
      <c r="F187" s="81"/>
      <c r="G187" s="81"/>
      <c r="H187" s="81"/>
      <c r="I187" s="81"/>
      <c r="J187" s="81"/>
    </row>
    <row r="188" spans="2:10" ht="18">
      <c r="B188" s="81"/>
      <c r="C188" s="36"/>
      <c r="D188" s="81"/>
      <c r="E188" s="81"/>
      <c r="F188" s="81"/>
      <c r="G188" s="81"/>
      <c r="H188" s="81"/>
      <c r="I188" s="81"/>
      <c r="J188" s="81"/>
    </row>
    <row r="189" spans="2:10" ht="18">
      <c r="B189" s="81"/>
      <c r="C189" s="36"/>
      <c r="D189" s="81"/>
      <c r="E189" s="81"/>
      <c r="F189" s="81"/>
      <c r="G189" s="81"/>
      <c r="H189" s="81"/>
      <c r="I189" s="81"/>
      <c r="J189" s="81"/>
    </row>
    <row r="190" spans="2:10" ht="18">
      <c r="B190" s="81"/>
      <c r="C190" s="36"/>
      <c r="D190" s="81"/>
      <c r="E190" s="81"/>
      <c r="F190" s="81"/>
      <c r="G190" s="81"/>
      <c r="H190" s="81"/>
      <c r="I190" s="81"/>
      <c r="J190" s="81"/>
    </row>
    <row r="191" spans="2:10" ht="18">
      <c r="B191" s="81"/>
      <c r="C191" s="36"/>
      <c r="D191" s="81"/>
      <c r="E191" s="81"/>
      <c r="F191" s="81"/>
      <c r="G191" s="81"/>
      <c r="H191" s="81"/>
      <c r="I191" s="81"/>
      <c r="J191" s="81"/>
    </row>
    <row r="192" spans="2:10" ht="18">
      <c r="B192" s="81"/>
      <c r="C192" s="36"/>
      <c r="D192" s="81"/>
      <c r="E192" s="81"/>
      <c r="F192" s="81"/>
      <c r="G192" s="81"/>
      <c r="H192" s="81"/>
      <c r="I192" s="81"/>
      <c r="J192" s="81"/>
    </row>
    <row r="193" spans="2:10" ht="18">
      <c r="B193" s="81"/>
      <c r="C193" s="36"/>
      <c r="D193" s="81"/>
      <c r="E193" s="81"/>
      <c r="F193" s="81"/>
      <c r="G193" s="81"/>
      <c r="H193" s="81"/>
      <c r="I193" s="81"/>
      <c r="J193" s="81"/>
    </row>
    <row r="194" spans="2:10" ht="18">
      <c r="B194" s="81"/>
      <c r="C194" s="36"/>
      <c r="D194" s="81"/>
      <c r="E194" s="81"/>
      <c r="F194" s="81"/>
      <c r="G194" s="81"/>
      <c r="H194" s="81"/>
      <c r="I194" s="81"/>
      <c r="J194" s="81"/>
    </row>
    <row r="195" spans="2:10" ht="18">
      <c r="B195" s="81"/>
      <c r="C195" s="36"/>
      <c r="D195" s="81"/>
      <c r="E195" s="81"/>
      <c r="F195" s="81"/>
      <c r="G195" s="81"/>
      <c r="H195" s="81"/>
      <c r="I195" s="81"/>
      <c r="J195" s="81"/>
    </row>
    <row r="196" spans="2:10" ht="18">
      <c r="B196" s="81"/>
      <c r="C196" s="36"/>
      <c r="D196" s="81"/>
      <c r="E196" s="81"/>
      <c r="F196" s="81"/>
      <c r="G196" s="81"/>
      <c r="H196" s="81"/>
      <c r="I196" s="81"/>
      <c r="J196" s="81"/>
    </row>
    <row r="197" spans="2:10" ht="18">
      <c r="B197" s="81"/>
      <c r="C197" s="36"/>
      <c r="D197" s="81"/>
      <c r="E197" s="81"/>
      <c r="F197" s="81"/>
      <c r="G197" s="81"/>
      <c r="H197" s="81"/>
      <c r="I197" s="81"/>
      <c r="J197" s="81"/>
    </row>
    <row r="198" spans="2:10" ht="18">
      <c r="B198" s="81"/>
      <c r="C198" s="36"/>
      <c r="D198" s="81"/>
      <c r="E198" s="81"/>
      <c r="F198" s="81"/>
      <c r="G198" s="81"/>
      <c r="H198" s="81"/>
      <c r="I198" s="81"/>
      <c r="J198" s="81"/>
    </row>
    <row r="199" spans="2:10" ht="18">
      <c r="B199" s="81"/>
      <c r="C199" s="36"/>
      <c r="D199" s="81"/>
      <c r="E199" s="81"/>
      <c r="F199" s="81"/>
      <c r="G199" s="81"/>
      <c r="H199" s="81"/>
      <c r="I199" s="81"/>
      <c r="J199" s="81"/>
    </row>
    <row r="200" spans="2:10" ht="18">
      <c r="B200" s="81"/>
      <c r="C200" s="36"/>
      <c r="D200" s="81"/>
      <c r="E200" s="81"/>
      <c r="F200" s="81"/>
      <c r="G200" s="81"/>
      <c r="H200" s="81"/>
      <c r="I200" s="81"/>
      <c r="J200" s="81"/>
    </row>
    <row r="201" spans="2:10" ht="18">
      <c r="B201" s="81"/>
      <c r="C201" s="36"/>
      <c r="D201" s="81"/>
      <c r="E201" s="81"/>
      <c r="F201" s="81"/>
      <c r="G201" s="81"/>
      <c r="H201" s="81"/>
      <c r="I201" s="81"/>
      <c r="J201" s="81"/>
    </row>
    <row r="202" spans="2:10" ht="18">
      <c r="B202" s="81"/>
      <c r="C202" s="36"/>
      <c r="D202" s="81"/>
      <c r="E202" s="81"/>
      <c r="F202" s="81"/>
      <c r="G202" s="81"/>
      <c r="H202" s="81"/>
      <c r="I202" s="81"/>
      <c r="J202" s="81"/>
    </row>
    <row r="203" spans="2:10" ht="18">
      <c r="B203" s="81"/>
      <c r="C203" s="36"/>
      <c r="D203" s="81"/>
      <c r="E203" s="81"/>
      <c r="F203" s="81"/>
      <c r="G203" s="81"/>
      <c r="H203" s="81"/>
      <c r="I203" s="81"/>
      <c r="J203" s="81"/>
    </row>
    <row r="204" spans="2:10" ht="18">
      <c r="B204" s="81"/>
      <c r="C204" s="36"/>
      <c r="D204" s="81"/>
      <c r="E204" s="81"/>
      <c r="F204" s="81"/>
      <c r="G204" s="81"/>
      <c r="H204" s="81"/>
      <c r="I204" s="81"/>
      <c r="J204" s="81"/>
    </row>
    <row r="205" spans="2:10" ht="18">
      <c r="B205" s="81"/>
      <c r="C205" s="36"/>
      <c r="D205" s="81"/>
      <c r="E205" s="81"/>
      <c r="F205" s="81"/>
      <c r="G205" s="81"/>
      <c r="H205" s="81"/>
      <c r="I205" s="81"/>
      <c r="J205" s="81"/>
    </row>
    <row r="206" spans="2:10" ht="18">
      <c r="B206" s="81"/>
      <c r="C206" s="36"/>
      <c r="D206" s="81"/>
      <c r="E206" s="81"/>
      <c r="F206" s="81"/>
      <c r="G206" s="81"/>
      <c r="H206" s="81"/>
      <c r="I206" s="81"/>
      <c r="J206" s="81"/>
    </row>
    <row r="207" spans="2:10" ht="18">
      <c r="B207" s="81"/>
      <c r="C207" s="36"/>
      <c r="D207" s="81"/>
      <c r="E207" s="81"/>
      <c r="F207" s="81"/>
      <c r="G207" s="81"/>
      <c r="H207" s="81"/>
      <c r="I207" s="81"/>
      <c r="J207" s="81"/>
    </row>
    <row r="208" spans="2:10" ht="18">
      <c r="B208" s="81"/>
      <c r="C208" s="36"/>
      <c r="D208" s="81"/>
      <c r="E208" s="81"/>
      <c r="F208" s="81"/>
      <c r="G208" s="81"/>
      <c r="H208" s="81"/>
      <c r="I208" s="81"/>
      <c r="J208" s="81"/>
    </row>
    <row r="209" spans="2:10" ht="18">
      <c r="B209" s="81"/>
      <c r="C209" s="36"/>
      <c r="D209" s="81"/>
      <c r="E209" s="81"/>
      <c r="F209" s="81"/>
      <c r="G209" s="81"/>
      <c r="H209" s="81"/>
      <c r="I209" s="81"/>
      <c r="J209" s="81"/>
    </row>
    <row r="210" spans="2:10" ht="18.75" customHeight="1">
      <c r="B210" s="81"/>
      <c r="C210" s="36"/>
      <c r="D210" s="81"/>
      <c r="E210" s="81"/>
      <c r="F210" s="81"/>
      <c r="G210" s="81"/>
      <c r="H210" s="81"/>
      <c r="I210" s="81"/>
      <c r="J210" s="81"/>
    </row>
    <row r="211" spans="2:10" ht="18.75" customHeight="1">
      <c r="B211" s="81"/>
      <c r="C211" s="36"/>
      <c r="D211" s="81"/>
      <c r="E211" s="81"/>
      <c r="F211" s="81"/>
      <c r="G211" s="81"/>
      <c r="H211" s="81"/>
      <c r="I211" s="81"/>
      <c r="J211" s="81"/>
    </row>
    <row r="212" spans="2:10" ht="18.75" customHeight="1">
      <c r="B212" s="81"/>
      <c r="C212" s="36"/>
      <c r="D212" s="81"/>
      <c r="E212" s="81"/>
      <c r="F212" s="81"/>
      <c r="G212" s="81"/>
      <c r="H212" s="81"/>
      <c r="I212" s="81"/>
      <c r="J212" s="81"/>
    </row>
    <row r="213" spans="2:10" ht="18.75" customHeight="1">
      <c r="B213" s="81"/>
      <c r="C213" s="36"/>
      <c r="D213" s="81"/>
      <c r="E213" s="81"/>
      <c r="F213" s="81"/>
      <c r="G213" s="81"/>
      <c r="H213" s="81"/>
      <c r="I213" s="81"/>
      <c r="J213" s="81"/>
    </row>
    <row r="214" spans="2:10" ht="18">
      <c r="B214" s="81"/>
      <c r="C214" s="36"/>
      <c r="D214" s="81"/>
      <c r="E214" s="81"/>
      <c r="F214" s="81"/>
      <c r="G214" s="81"/>
      <c r="H214" s="81"/>
      <c r="I214" s="81"/>
      <c r="J214" s="81"/>
    </row>
    <row r="215" spans="2:10" ht="18">
      <c r="B215" s="81"/>
      <c r="C215" s="36"/>
      <c r="D215" s="81"/>
      <c r="E215" s="81"/>
      <c r="F215" s="81"/>
      <c r="G215" s="81"/>
      <c r="H215" s="81"/>
      <c r="I215" s="81"/>
      <c r="J215" s="81"/>
    </row>
    <row r="216" spans="2:10" ht="18">
      <c r="B216" s="81"/>
      <c r="C216" s="36"/>
      <c r="D216" s="81"/>
      <c r="E216" s="81"/>
      <c r="F216" s="81"/>
      <c r="G216" s="81"/>
      <c r="H216" s="81"/>
      <c r="I216" s="81"/>
      <c r="J216" s="81"/>
    </row>
    <row r="217" spans="2:10" ht="18">
      <c r="B217" s="81"/>
      <c r="C217" s="36"/>
      <c r="D217" s="81"/>
      <c r="E217" s="81"/>
      <c r="F217" s="81"/>
      <c r="G217" s="81"/>
      <c r="H217" s="81"/>
      <c r="I217" s="81"/>
      <c r="J217" s="81"/>
    </row>
    <row r="218" spans="2:10" ht="18">
      <c r="B218" s="81"/>
      <c r="C218" s="36"/>
      <c r="D218" s="81"/>
      <c r="E218" s="81"/>
      <c r="F218" s="81"/>
      <c r="G218" s="81"/>
      <c r="H218" s="81"/>
      <c r="I218" s="81"/>
      <c r="J218" s="81"/>
    </row>
    <row r="219" spans="2:10" ht="18">
      <c r="B219" s="81"/>
      <c r="C219" s="36"/>
      <c r="D219" s="81"/>
      <c r="E219" s="81"/>
      <c r="F219" s="81"/>
      <c r="G219" s="81"/>
      <c r="H219" s="81"/>
      <c r="I219" s="81"/>
      <c r="J219" s="81"/>
    </row>
    <row r="220" spans="2:10" ht="18">
      <c r="B220" s="81"/>
      <c r="C220" s="36"/>
      <c r="D220" s="81"/>
      <c r="E220" s="81"/>
      <c r="F220" s="81"/>
      <c r="G220" s="81"/>
      <c r="H220" s="81"/>
      <c r="I220" s="81"/>
      <c r="J220" s="81"/>
    </row>
    <row r="221" spans="2:10" ht="18">
      <c r="B221" s="81"/>
      <c r="C221" s="36"/>
      <c r="D221" s="82"/>
      <c r="E221" s="81"/>
      <c r="F221" s="81"/>
      <c r="G221" s="81"/>
      <c r="H221" s="81"/>
      <c r="I221" s="81"/>
      <c r="J221" s="81"/>
    </row>
    <row r="222" spans="2:10" ht="18">
      <c r="B222" s="81"/>
      <c r="C222" s="36"/>
      <c r="D222" s="82"/>
      <c r="E222" s="81"/>
      <c r="F222" s="81"/>
      <c r="G222" s="81"/>
      <c r="H222" s="81"/>
      <c r="I222" s="81"/>
      <c r="J222" s="81"/>
    </row>
    <row r="223" spans="2:10" ht="18">
      <c r="B223" s="81"/>
      <c r="C223" s="36"/>
      <c r="D223" s="82"/>
      <c r="E223" s="81"/>
      <c r="F223" s="81"/>
      <c r="G223" s="81"/>
      <c r="H223" s="81"/>
      <c r="I223" s="81"/>
      <c r="J223" s="81"/>
    </row>
    <row r="224" spans="2:10" ht="18">
      <c r="B224" s="81"/>
      <c r="C224" s="36"/>
      <c r="D224" s="82"/>
      <c r="E224" s="81"/>
      <c r="F224" s="81"/>
      <c r="G224" s="81"/>
      <c r="H224" s="81"/>
      <c r="I224" s="81"/>
      <c r="J224" s="81"/>
    </row>
    <row r="225" spans="2:10" ht="18">
      <c r="B225" s="81"/>
      <c r="C225" s="36"/>
      <c r="D225" s="82"/>
      <c r="E225" s="81"/>
      <c r="F225" s="81"/>
      <c r="G225" s="81"/>
      <c r="H225" s="81"/>
      <c r="I225" s="81"/>
      <c r="J225" s="81"/>
    </row>
    <row r="226" spans="2:10" ht="18">
      <c r="B226" s="81"/>
      <c r="C226" s="36"/>
      <c r="D226" s="82"/>
      <c r="E226" s="81"/>
      <c r="F226" s="81"/>
      <c r="G226" s="81"/>
      <c r="H226" s="81"/>
      <c r="I226" s="81"/>
      <c r="J226" s="81"/>
    </row>
    <row r="227" spans="2:10" ht="18">
      <c r="B227" s="81"/>
      <c r="C227" s="36"/>
      <c r="D227" s="82"/>
      <c r="E227" s="81"/>
      <c r="F227" s="81"/>
      <c r="G227" s="81"/>
      <c r="H227" s="81"/>
      <c r="I227" s="81"/>
      <c r="J227" s="81"/>
    </row>
    <row r="228" spans="2:10" ht="18">
      <c r="B228" s="81"/>
      <c r="C228" s="36"/>
      <c r="D228" s="82"/>
      <c r="E228" s="81"/>
      <c r="F228" s="81"/>
      <c r="G228" s="81"/>
      <c r="H228" s="81"/>
      <c r="I228" s="81"/>
      <c r="J228" s="81"/>
    </row>
    <row r="229" spans="2:10" ht="18">
      <c r="B229" s="81"/>
      <c r="C229" s="36"/>
      <c r="D229" s="82"/>
      <c r="E229" s="81"/>
      <c r="F229" s="81"/>
      <c r="G229" s="81"/>
      <c r="H229" s="81"/>
      <c r="I229" s="81"/>
      <c r="J229" s="81"/>
    </row>
    <row r="230" spans="2:10" ht="18">
      <c r="B230" s="81"/>
      <c r="C230" s="36"/>
      <c r="D230" s="82"/>
      <c r="E230" s="81"/>
      <c r="F230" s="81"/>
      <c r="G230" s="81"/>
      <c r="H230" s="81"/>
      <c r="I230" s="81"/>
      <c r="J230" s="81"/>
    </row>
    <row r="231" spans="2:10" ht="18">
      <c r="B231" s="81"/>
      <c r="C231" s="36"/>
      <c r="D231" s="82"/>
      <c r="E231" s="81"/>
      <c r="F231" s="81"/>
      <c r="G231" s="81"/>
      <c r="H231" s="81"/>
      <c r="I231" s="81"/>
      <c r="J231" s="81"/>
    </row>
    <row r="232" spans="2:10" ht="18">
      <c r="B232" s="81"/>
      <c r="C232" s="36"/>
      <c r="D232" s="82"/>
      <c r="E232" s="81"/>
      <c r="F232" s="81"/>
      <c r="G232" s="81"/>
      <c r="H232" s="81"/>
      <c r="I232" s="81"/>
      <c r="J232" s="81"/>
    </row>
    <row r="233" spans="2:10" ht="18">
      <c r="B233" s="81"/>
      <c r="C233" s="36"/>
      <c r="D233" s="82"/>
      <c r="E233" s="81"/>
      <c r="F233" s="81"/>
      <c r="G233" s="81"/>
      <c r="H233" s="81"/>
      <c r="I233" s="81"/>
      <c r="J233" s="81"/>
    </row>
    <row r="234" spans="2:10" ht="18">
      <c r="B234" s="81"/>
      <c r="C234" s="36"/>
      <c r="D234" s="82"/>
      <c r="E234" s="81"/>
      <c r="F234" s="81"/>
      <c r="G234" s="81"/>
      <c r="H234" s="81"/>
      <c r="I234" s="81"/>
      <c r="J234" s="81"/>
    </row>
    <row r="235" spans="2:10" ht="18">
      <c r="B235" s="81"/>
      <c r="C235" s="36"/>
      <c r="D235" s="82"/>
      <c r="E235" s="81"/>
      <c r="F235" s="81"/>
      <c r="G235" s="81"/>
      <c r="H235" s="81"/>
      <c r="I235" s="81"/>
      <c r="J235" s="81"/>
    </row>
    <row r="236" spans="2:10" ht="18">
      <c r="B236" s="81"/>
      <c r="C236" s="36"/>
      <c r="D236" s="82"/>
      <c r="E236" s="81"/>
      <c r="F236" s="81"/>
      <c r="G236" s="81"/>
      <c r="H236" s="81"/>
      <c r="I236" s="81"/>
      <c r="J236" s="81"/>
    </row>
    <row r="237" spans="2:10" ht="18">
      <c r="B237" s="81"/>
      <c r="C237" s="36"/>
      <c r="D237" s="82"/>
      <c r="E237" s="81"/>
      <c r="F237" s="81"/>
      <c r="G237" s="81"/>
      <c r="H237" s="81"/>
      <c r="I237" s="81"/>
      <c r="J237" s="81"/>
    </row>
    <row r="238" spans="2:10" ht="18">
      <c r="B238" s="81"/>
      <c r="C238" s="36"/>
      <c r="D238" s="82"/>
      <c r="E238" s="81"/>
      <c r="F238" s="81"/>
      <c r="G238" s="81"/>
      <c r="H238" s="81"/>
      <c r="I238" s="81"/>
      <c r="J238" s="81"/>
    </row>
    <row r="239" spans="2:10" ht="18">
      <c r="B239" s="81"/>
      <c r="C239" s="36"/>
      <c r="D239" s="82"/>
      <c r="E239" s="81"/>
      <c r="F239" s="81"/>
      <c r="G239" s="81"/>
      <c r="H239" s="81"/>
      <c r="I239" s="81"/>
      <c r="J239" s="81"/>
    </row>
    <row r="240" spans="2:10" ht="18">
      <c r="B240" s="81"/>
      <c r="C240" s="36"/>
      <c r="D240" s="82"/>
      <c r="E240" s="81"/>
      <c r="F240" s="81"/>
      <c r="G240" s="81"/>
      <c r="H240" s="81"/>
      <c r="I240" s="81"/>
      <c r="J240" s="81"/>
    </row>
    <row r="241" spans="2:10" ht="18">
      <c r="B241" s="81"/>
      <c r="C241" s="36"/>
      <c r="D241" s="82"/>
      <c r="E241" s="81"/>
      <c r="F241" s="81"/>
      <c r="G241" s="81"/>
      <c r="H241" s="81"/>
      <c r="I241" s="81"/>
      <c r="J241" s="81"/>
    </row>
    <row r="242" spans="2:10" ht="18">
      <c r="B242" s="81"/>
      <c r="C242" s="36"/>
      <c r="D242" s="82"/>
      <c r="E242" s="81"/>
      <c r="F242" s="81"/>
      <c r="G242" s="81"/>
      <c r="H242" s="81"/>
      <c r="I242" s="81"/>
      <c r="J242" s="81"/>
    </row>
    <row r="243" spans="2:10" ht="18">
      <c r="B243" s="81"/>
      <c r="C243" s="36"/>
      <c r="D243" s="82"/>
      <c r="E243" s="81"/>
      <c r="F243" s="81"/>
      <c r="G243" s="81"/>
      <c r="H243" s="81"/>
      <c r="I243" s="81"/>
      <c r="J243" s="81"/>
    </row>
    <row r="244" spans="2:10" ht="18">
      <c r="B244" s="81"/>
      <c r="C244" s="36"/>
      <c r="D244" s="82"/>
      <c r="E244" s="81"/>
      <c r="F244" s="81"/>
      <c r="G244" s="81"/>
      <c r="H244" s="81"/>
      <c r="I244" s="81"/>
      <c r="J244" s="81"/>
    </row>
    <row r="245" spans="2:10" ht="18">
      <c r="B245" s="81"/>
      <c r="C245" s="36"/>
      <c r="D245" s="82"/>
      <c r="E245" s="81"/>
      <c r="F245" s="81"/>
      <c r="G245" s="81"/>
      <c r="H245" s="81"/>
      <c r="I245" s="81"/>
      <c r="J245" s="81"/>
    </row>
    <row r="246" spans="2:10" ht="18">
      <c r="B246" s="81"/>
      <c r="C246" s="36"/>
      <c r="D246" s="82"/>
      <c r="E246" s="81"/>
      <c r="F246" s="81"/>
      <c r="G246" s="81"/>
      <c r="H246" s="81"/>
      <c r="I246" s="81"/>
      <c r="J246" s="81"/>
    </row>
    <row r="247" spans="2:10">
      <c r="D247"/>
    </row>
    <row r="248" spans="2:10">
      <c r="D248"/>
    </row>
    <row r="249" spans="2:10">
      <c r="D249"/>
    </row>
    <row r="250" spans="2:10">
      <c r="D250"/>
    </row>
    <row r="251" spans="2:10">
      <c r="D251"/>
    </row>
    <row r="252" spans="2:10">
      <c r="D252"/>
    </row>
  </sheetData>
  <dataConsolidate/>
  <mergeCells count="11">
    <mergeCell ref="E6:G7"/>
    <mergeCell ref="H6:J7"/>
    <mergeCell ref="E8:J8"/>
    <mergeCell ref="B1:J1"/>
    <mergeCell ref="B2:J2"/>
    <mergeCell ref="E4:E5"/>
    <mergeCell ref="F4:F5"/>
    <mergeCell ref="G4:G5"/>
    <mergeCell ref="H4:H5"/>
    <mergeCell ref="I4:I5"/>
    <mergeCell ref="J4:J5"/>
  </mergeCells>
  <printOptions horizontalCentered="1"/>
  <pageMargins left="0.39370078740157483" right="0.23622047244094491" top="0.98425196850393704" bottom="0.27559055118110237" header="0.70866141732283472" footer="0.39370078740157483"/>
  <pageSetup paperSize="9" scale="54" pageOrder="overThenDown" orientation="landscape" r:id="rId1"/>
  <headerFooter alignWithMargins="0">
    <oddHeader>&amp;C&amp;14 5/&amp;P</oddHeader>
  </headerFooter>
  <rowBreaks count="2" manualBreakCount="2">
    <brk id="51" min="1" max="9" man="1"/>
    <brk id="95" min="1" max="9" man="1"/>
  </rowBreaks>
  <ignoredErrors>
    <ignoredError sqref="H12:H34 H74:H8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zał.5.1 PiR 2022</vt:lpstr>
      <vt:lpstr>'zał.5.1 PiR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2023-05-09T09:04:40Z</cp:lastPrinted>
  <dcterms:created xsi:type="dcterms:W3CDTF">2023-05-05T12:46:40Z</dcterms:created>
  <dcterms:modified xsi:type="dcterms:W3CDTF">2023-05-09T10:27:21Z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UxC4dwLulzfINJ8nQH+xvX5LNGipWa4BRSZhPgxsCvkW9Lwsg/5/5q7uAoy3ziSCSgjadOaJHBYcl0Q/J4w/DQ==</vt:lpwstr>
  </property>
  <property fmtid="{D5CDD505-2E9C-101B-9397-08002B2CF9AE}" pid="4" name="MFClassificationDate">
    <vt:lpwstr>2023-05-05T14:46:55.6909461+02:00</vt:lpwstr>
  </property>
  <property fmtid="{D5CDD505-2E9C-101B-9397-08002B2CF9AE}" pid="5" name="MFClassifiedBySID">
    <vt:lpwstr>UxC4dwLulzfINJ8nQH+xvX5LNGipWa4BRSZhPgxsCvm42mrIC/DSDv0ggS+FjUN/2v1BBotkLlY5aAiEhoi6uUKI4Vk9eKZ1hvLDoYAA2eWdGe+gZe5Dgz8W440hCAtb</vt:lpwstr>
  </property>
  <property fmtid="{D5CDD505-2E9C-101B-9397-08002B2CF9AE}" pid="6" name="MFGRNItemId">
    <vt:lpwstr>GRN-d0859a35-5dfe-4cfe-a975-0565de68f386</vt:lpwstr>
  </property>
  <property fmtid="{D5CDD505-2E9C-101B-9397-08002B2CF9AE}" pid="7" name="MFHash">
    <vt:lpwstr>Wbm1Hhklpxwz5mlyWZ+WRiEhQU7YZ2LWfppRt6wNXe0=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